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asharova\Downloads\"/>
    </mc:Choice>
  </mc:AlternateContent>
  <bookViews>
    <workbookView xWindow="0" yWindow="0" windowWidth="28800" windowHeight="12330" tabRatio="784"/>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Перечень мероприятий ПП I " sheetId="14" r:id="rId5"/>
    <sheet name="Перечень мероприятий ПП II" sheetId="15" r:id="rId6"/>
    <sheet name="Перечень мероприятий ПП IV" sheetId="19" r:id="rId7"/>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показатели'!$A$5:$K$5</definedName>
    <definedName name="Z_4BD30697_8812_4AB0_85B7_85B41EE53A82_.wvu.PrintArea" localSheetId="0" hidden="1">'Паспорт мун. программы'!$A$6:$G$47</definedName>
    <definedName name="Z_4BD30697_8812_4AB0_85B7_85B41EE53A82_.wvu.PrintArea" localSheetId="1" hidden="1">'Целевые показатели'!$A$1:$K$20</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2">'Методика показателей'!$A$1:$F$20</definedName>
    <definedName name="_xlnm.Print_Area" localSheetId="3">'Методика результатов'!$A$1:$G$37</definedName>
    <definedName name="_xlnm.Print_Area" localSheetId="0">'Паспорт мун. программы'!$A$1:$G$74</definedName>
    <definedName name="_xlnm.Print_Area" localSheetId="4">'Перечень мероприятий ПП I '!$A$1:$O$361</definedName>
    <definedName name="_xlnm.Print_Area" localSheetId="5">'Перечень мероприятий ПП II'!$A$1:$O$154</definedName>
    <definedName name="_xlnm.Print_Area" localSheetId="6">'Перечень мероприятий ПП IV'!$A$1:$L$31</definedName>
    <definedName name="_xlnm.Print_Area" localSheetId="1">'Целевые показатели'!$A$1:$K$22</definedName>
  </definedNames>
  <calcPr calcId="162913"/>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L22" i="15" l="1"/>
  <c r="G22" i="15"/>
  <c r="E124" i="15" l="1"/>
  <c r="G28" i="19" l="1"/>
  <c r="G25" i="19" s="1"/>
  <c r="H28" i="19"/>
  <c r="H25" i="19" s="1"/>
  <c r="I28" i="19"/>
  <c r="J28" i="19"/>
  <c r="F28" i="19"/>
  <c r="F25" i="19"/>
  <c r="I25" i="19"/>
  <c r="J25" i="19"/>
  <c r="E29" i="19"/>
  <c r="G8" i="19"/>
  <c r="H8" i="19"/>
  <c r="H5" i="19" s="1"/>
  <c r="I8" i="19"/>
  <c r="J8" i="19"/>
  <c r="F8" i="19"/>
  <c r="E7" i="19"/>
  <c r="E9" i="19"/>
  <c r="E6" i="19"/>
  <c r="F5" i="19"/>
  <c r="G5" i="19"/>
  <c r="I5" i="19"/>
  <c r="J5" i="19"/>
  <c r="E23" i="19"/>
  <c r="E13" i="19"/>
  <c r="E10" i="19" s="1"/>
  <c r="F10" i="19"/>
  <c r="G10" i="19"/>
  <c r="H10" i="19"/>
  <c r="I10" i="19"/>
  <c r="J10" i="19"/>
  <c r="G20" i="19"/>
  <c r="H20" i="19"/>
  <c r="I20" i="19"/>
  <c r="J20" i="19"/>
  <c r="F20" i="19"/>
  <c r="E20" i="19"/>
  <c r="G153" i="15"/>
  <c r="G150" i="15" s="1"/>
  <c r="N153" i="15"/>
  <c r="M153" i="15"/>
  <c r="L153" i="15"/>
  <c r="L150" i="15" s="1"/>
  <c r="F153" i="15"/>
  <c r="F152" i="15"/>
  <c r="E152" i="15" s="1"/>
  <c r="F151" i="15"/>
  <c r="N150" i="15"/>
  <c r="M150" i="15"/>
  <c r="E154" i="15"/>
  <c r="E151" i="15"/>
  <c r="E128" i="15"/>
  <c r="E127" i="15"/>
  <c r="E126" i="15"/>
  <c r="E125" i="15"/>
  <c r="N124" i="15"/>
  <c r="M124" i="15"/>
  <c r="L124" i="15"/>
  <c r="G124" i="15"/>
  <c r="F124" i="15"/>
  <c r="G129" i="15"/>
  <c r="N129" i="15"/>
  <c r="M129" i="15"/>
  <c r="L129" i="15"/>
  <c r="F129" i="15"/>
  <c r="E131" i="15"/>
  <c r="E132" i="15"/>
  <c r="E133" i="15"/>
  <c r="E130" i="15"/>
  <c r="E68" i="15"/>
  <c r="E67" i="15"/>
  <c r="E66" i="15"/>
  <c r="E65" i="15"/>
  <c r="N64" i="15"/>
  <c r="M64" i="15"/>
  <c r="L64" i="15"/>
  <c r="G64" i="15"/>
  <c r="F64" i="15"/>
  <c r="G69" i="15"/>
  <c r="N69" i="15"/>
  <c r="M69" i="15"/>
  <c r="L69" i="15"/>
  <c r="N142" i="15"/>
  <c r="M142" i="15"/>
  <c r="L142" i="15"/>
  <c r="F142" i="15"/>
  <c r="E142" i="15"/>
  <c r="N137" i="15"/>
  <c r="M137" i="15"/>
  <c r="L137" i="15"/>
  <c r="F137" i="15"/>
  <c r="E137" i="15"/>
  <c r="N116" i="15"/>
  <c r="M116" i="15"/>
  <c r="L116" i="15"/>
  <c r="F116" i="15"/>
  <c r="E116" i="15"/>
  <c r="N111" i="15"/>
  <c r="M111" i="15"/>
  <c r="L111" i="15"/>
  <c r="F111" i="15"/>
  <c r="E111" i="15"/>
  <c r="N103" i="15"/>
  <c r="M103" i="15"/>
  <c r="L103" i="15"/>
  <c r="F103" i="15"/>
  <c r="E103" i="15"/>
  <c r="N98" i="15"/>
  <c r="M98" i="15"/>
  <c r="L98" i="15"/>
  <c r="F98" i="15"/>
  <c r="E98" i="15"/>
  <c r="N90" i="15"/>
  <c r="M90" i="15"/>
  <c r="L90" i="15"/>
  <c r="F90" i="15"/>
  <c r="E90" i="15"/>
  <c r="N85" i="15"/>
  <c r="M85" i="15"/>
  <c r="L85" i="15"/>
  <c r="F85" i="15"/>
  <c r="E85" i="15"/>
  <c r="N77" i="15"/>
  <c r="M77" i="15"/>
  <c r="L77" i="15"/>
  <c r="F77" i="15"/>
  <c r="E77" i="15"/>
  <c r="E23" i="15"/>
  <c r="E22" i="15"/>
  <c r="E21" i="15"/>
  <c r="E20" i="15"/>
  <c r="N19" i="15"/>
  <c r="M19" i="15"/>
  <c r="L19" i="15"/>
  <c r="G19" i="15"/>
  <c r="F19" i="15"/>
  <c r="G24" i="15"/>
  <c r="N24" i="15"/>
  <c r="M24" i="15"/>
  <c r="L24" i="15"/>
  <c r="F24" i="15"/>
  <c r="E26" i="15"/>
  <c r="E27" i="15"/>
  <c r="E28" i="15"/>
  <c r="E25" i="15"/>
  <c r="E9" i="15"/>
  <c r="E6" i="15" s="1"/>
  <c r="N6" i="15"/>
  <c r="M6" i="15"/>
  <c r="L6" i="15"/>
  <c r="G6" i="15"/>
  <c r="F6" i="15"/>
  <c r="M11" i="15"/>
  <c r="N11" i="15"/>
  <c r="L11" i="15"/>
  <c r="G11" i="15"/>
  <c r="F11" i="15"/>
  <c r="E14" i="15"/>
  <c r="E11" i="15"/>
  <c r="E347" i="14"/>
  <c r="E346" i="14"/>
  <c r="E345" i="14"/>
  <c r="E344" i="14" s="1"/>
  <c r="F344" i="14"/>
  <c r="E361" i="14"/>
  <c r="G141" i="14"/>
  <c r="N141" i="14"/>
  <c r="M141" i="14"/>
  <c r="L141" i="14"/>
  <c r="F141" i="14"/>
  <c r="G140" i="14"/>
  <c r="N140" i="14"/>
  <c r="M140" i="14"/>
  <c r="L140" i="14"/>
  <c r="F140" i="14"/>
  <c r="G139" i="14"/>
  <c r="N139" i="14"/>
  <c r="M139" i="14"/>
  <c r="L139" i="14"/>
  <c r="F139" i="14"/>
  <c r="E142" i="14"/>
  <c r="E19" i="15" l="1"/>
  <c r="E28" i="19"/>
  <c r="E25" i="19" s="1"/>
  <c r="E153" i="15"/>
  <c r="E150" i="15" s="1"/>
  <c r="E64" i="15"/>
  <c r="F150" i="15"/>
  <c r="F138" i="14"/>
  <c r="G138" i="14"/>
  <c r="E8" i="19"/>
  <c r="E5" i="19"/>
  <c r="E129" i="15"/>
  <c r="E72" i="15"/>
  <c r="E73" i="15"/>
  <c r="E24" i="15"/>
  <c r="E141" i="14"/>
  <c r="M138" i="14"/>
  <c r="L138" i="14"/>
  <c r="N138" i="14"/>
  <c r="E140" i="14"/>
  <c r="E139" i="14"/>
  <c r="F8" i="14"/>
  <c r="G8" i="14"/>
  <c r="N8" i="14"/>
  <c r="M8" i="14"/>
  <c r="L8" i="14"/>
  <c r="G7" i="14"/>
  <c r="G359" i="14" s="1"/>
  <c r="D29" i="22" s="1"/>
  <c r="N7" i="14"/>
  <c r="M7" i="14"/>
  <c r="L7" i="14"/>
  <c r="L359" i="14" s="1"/>
  <c r="E29" i="22" s="1"/>
  <c r="G6" i="14"/>
  <c r="F7" i="14"/>
  <c r="N6" i="14"/>
  <c r="M6" i="14"/>
  <c r="L6" i="14"/>
  <c r="F6" i="14"/>
  <c r="E351" i="14"/>
  <c r="E352" i="14"/>
  <c r="E350" i="14"/>
  <c r="F349" i="14"/>
  <c r="E318" i="14"/>
  <c r="F318" i="14"/>
  <c r="F317" i="14"/>
  <c r="E317" i="14" s="1"/>
  <c r="F316" i="14"/>
  <c r="E316" i="14" s="1"/>
  <c r="E340" i="14"/>
  <c r="E339" i="14"/>
  <c r="E338" i="14"/>
  <c r="E337" i="14"/>
  <c r="E336" i="14"/>
  <c r="E330" i="14"/>
  <c r="E331" i="14"/>
  <c r="E332" i="14"/>
  <c r="E329" i="14"/>
  <c r="F328" i="14"/>
  <c r="E322" i="14"/>
  <c r="E323" i="14"/>
  <c r="E321" i="14"/>
  <c r="E320" i="14" s="1"/>
  <c r="F320" i="14"/>
  <c r="E304" i="14"/>
  <c r="E303" i="14"/>
  <c r="N302" i="14"/>
  <c r="M302" i="14"/>
  <c r="L302" i="14"/>
  <c r="G302" i="14"/>
  <c r="F302" i="14"/>
  <c r="M307" i="14"/>
  <c r="N307" i="14"/>
  <c r="L307" i="14"/>
  <c r="G307" i="14"/>
  <c r="F307" i="14"/>
  <c r="E309" i="14"/>
  <c r="E308" i="14"/>
  <c r="F228" i="14"/>
  <c r="F227" i="14"/>
  <c r="N226" i="14"/>
  <c r="N225" i="14" s="1"/>
  <c r="M226" i="14"/>
  <c r="L226" i="14"/>
  <c r="F226" i="14"/>
  <c r="E227" i="14"/>
  <c r="E228" i="14"/>
  <c r="E229" i="14"/>
  <c r="M225" i="14"/>
  <c r="L225" i="14"/>
  <c r="G225" i="14"/>
  <c r="E260" i="14"/>
  <c r="E257" i="14" s="1"/>
  <c r="E258" i="14"/>
  <c r="F257" i="14"/>
  <c r="F249" i="14"/>
  <c r="E251" i="14"/>
  <c r="E252" i="14"/>
  <c r="E250" i="14"/>
  <c r="E249" i="14" s="1"/>
  <c r="E243" i="14"/>
  <c r="E244" i="14"/>
  <c r="E242" i="14"/>
  <c r="F241" i="14"/>
  <c r="F230" i="14"/>
  <c r="E232" i="14"/>
  <c r="E233" i="14"/>
  <c r="E234" i="14"/>
  <c r="E231" i="14"/>
  <c r="E207" i="14"/>
  <c r="E206" i="14"/>
  <c r="E205" i="14"/>
  <c r="E204" i="14" s="1"/>
  <c r="F204" i="14"/>
  <c r="E212" i="14"/>
  <c r="E211" i="14"/>
  <c r="E210" i="14"/>
  <c r="F209" i="14"/>
  <c r="N186" i="14"/>
  <c r="M186" i="14"/>
  <c r="L186" i="14"/>
  <c r="G186" i="14"/>
  <c r="F186" i="14"/>
  <c r="E186" i="14" s="1"/>
  <c r="M184" i="14"/>
  <c r="M183" i="14" s="1"/>
  <c r="N184" i="14"/>
  <c r="N183" i="14" s="1"/>
  <c r="L184" i="14"/>
  <c r="G184" i="14"/>
  <c r="G183" i="14" s="1"/>
  <c r="F184" i="14"/>
  <c r="M196" i="14"/>
  <c r="N196" i="14"/>
  <c r="L196" i="14"/>
  <c r="G196" i="14"/>
  <c r="F196" i="14"/>
  <c r="E197" i="14"/>
  <c r="M188" i="14"/>
  <c r="N188" i="14"/>
  <c r="L188" i="14"/>
  <c r="G188" i="14"/>
  <c r="F188" i="14"/>
  <c r="E191" i="14"/>
  <c r="E200" i="14"/>
  <c r="E199" i="14"/>
  <c r="E198" i="14"/>
  <c r="E196" i="14" s="1"/>
  <c r="E189" i="14"/>
  <c r="E192" i="14"/>
  <c r="E190" i="14"/>
  <c r="E187" i="14"/>
  <c r="M175" i="14"/>
  <c r="N175" i="14"/>
  <c r="L175" i="14"/>
  <c r="G175" i="14"/>
  <c r="F175" i="14"/>
  <c r="E176" i="14"/>
  <c r="E179" i="14"/>
  <c r="E178" i="14"/>
  <c r="E177" i="14"/>
  <c r="N167" i="14"/>
  <c r="M167" i="14"/>
  <c r="L167" i="14"/>
  <c r="G167" i="14"/>
  <c r="F167" i="14"/>
  <c r="E169" i="14"/>
  <c r="E170" i="14"/>
  <c r="E171" i="14"/>
  <c r="E168" i="14"/>
  <c r="E188" i="14" l="1"/>
  <c r="F183" i="14"/>
  <c r="L183" i="14"/>
  <c r="E230" i="14"/>
  <c r="E307" i="14"/>
  <c r="G358" i="14"/>
  <c r="D26" i="22" s="1"/>
  <c r="E167" i="14"/>
  <c r="E175" i="14"/>
  <c r="E226" i="14"/>
  <c r="F225" i="14"/>
  <c r="F315" i="14"/>
  <c r="E315" i="14"/>
  <c r="F358" i="14"/>
  <c r="M358" i="14"/>
  <c r="F359" i="14"/>
  <c r="E6" i="14"/>
  <c r="M5" i="14"/>
  <c r="M359" i="14"/>
  <c r="F29" i="22" s="1"/>
  <c r="M360" i="14"/>
  <c r="F27" i="22" s="1"/>
  <c r="G360" i="14"/>
  <c r="D27" i="22" s="1"/>
  <c r="E302" i="14"/>
  <c r="E328" i="14"/>
  <c r="L358" i="14"/>
  <c r="N358" i="14"/>
  <c r="E7" i="14"/>
  <c r="N359" i="14"/>
  <c r="G29" i="22" s="1"/>
  <c r="L360" i="14"/>
  <c r="E27" i="22" s="1"/>
  <c r="N5" i="14"/>
  <c r="N360" i="14"/>
  <c r="G27" i="22" s="1"/>
  <c r="F360" i="14"/>
  <c r="C27" i="22" s="1"/>
  <c r="E71" i="15"/>
  <c r="E349" i="14"/>
  <c r="E138" i="14"/>
  <c r="F5" i="14"/>
  <c r="E8" i="14"/>
  <c r="L5" i="14"/>
  <c r="G5" i="14"/>
  <c r="E225" i="14"/>
  <c r="E241" i="14"/>
  <c r="E209" i="14"/>
  <c r="E184" i="14"/>
  <c r="E183" i="14" s="1"/>
  <c r="M159" i="14"/>
  <c r="N159" i="14"/>
  <c r="L159" i="14"/>
  <c r="G159" i="14"/>
  <c r="F159" i="14"/>
  <c r="E161" i="14"/>
  <c r="E162" i="14"/>
  <c r="E163" i="14"/>
  <c r="E160" i="14"/>
  <c r="M151" i="14"/>
  <c r="N151" i="14"/>
  <c r="L151" i="14"/>
  <c r="G151" i="14"/>
  <c r="F151" i="14"/>
  <c r="E153" i="14"/>
  <c r="E154" i="14"/>
  <c r="E155" i="14"/>
  <c r="E152" i="14"/>
  <c r="M143" i="14"/>
  <c r="N143" i="14"/>
  <c r="L143" i="14"/>
  <c r="G143" i="14"/>
  <c r="F143" i="14"/>
  <c r="E144" i="14"/>
  <c r="E147" i="14"/>
  <c r="E146" i="14"/>
  <c r="E145" i="14"/>
  <c r="E93" i="14"/>
  <c r="M90" i="14"/>
  <c r="N90" i="14"/>
  <c r="L90" i="14"/>
  <c r="G90" i="14"/>
  <c r="F90" i="14"/>
  <c r="E94" i="14"/>
  <c r="E92" i="14"/>
  <c r="E91" i="14"/>
  <c r="E134" i="14"/>
  <c r="E133" i="14"/>
  <c r="E132" i="14"/>
  <c r="E131" i="14"/>
  <c r="E130" i="14"/>
  <c r="E126" i="14"/>
  <c r="E125" i="14"/>
  <c r="E124" i="14"/>
  <c r="E123" i="14"/>
  <c r="E122" i="14"/>
  <c r="E118" i="14"/>
  <c r="E117" i="14"/>
  <c r="E116" i="14"/>
  <c r="E115" i="14"/>
  <c r="E114" i="14"/>
  <c r="E110" i="14"/>
  <c r="E109" i="14"/>
  <c r="E108" i="14"/>
  <c r="E107" i="14"/>
  <c r="E106" i="14"/>
  <c r="E102" i="14"/>
  <c r="E101" i="14"/>
  <c r="E100" i="14"/>
  <c r="E99" i="14"/>
  <c r="E98" i="14"/>
  <c r="E86" i="14"/>
  <c r="E85" i="14"/>
  <c r="E84" i="14"/>
  <c r="E83" i="14"/>
  <c r="E82" i="14"/>
  <c r="E78" i="14"/>
  <c r="E77" i="14"/>
  <c r="E76" i="14"/>
  <c r="E75" i="14"/>
  <c r="E74" i="14"/>
  <c r="E70" i="14"/>
  <c r="E69" i="14"/>
  <c r="E68" i="14"/>
  <c r="E67" i="14"/>
  <c r="E66" i="14"/>
  <c r="M58" i="14"/>
  <c r="N58" i="14"/>
  <c r="L58" i="14"/>
  <c r="G58" i="14"/>
  <c r="F58" i="14"/>
  <c r="E61" i="14"/>
  <c r="E62" i="14"/>
  <c r="E60" i="14"/>
  <c r="E59" i="14"/>
  <c r="E54" i="14"/>
  <c r="E53" i="14"/>
  <c r="E52" i="14"/>
  <c r="M50" i="14"/>
  <c r="N50" i="14"/>
  <c r="L50" i="14"/>
  <c r="G50" i="14"/>
  <c r="F50" i="14"/>
  <c r="E51" i="14"/>
  <c r="E50" i="14" s="1"/>
  <c r="M42" i="14"/>
  <c r="N42" i="14"/>
  <c r="L42" i="14"/>
  <c r="G42" i="14"/>
  <c r="F42" i="14"/>
  <c r="E43" i="14"/>
  <c r="E46" i="14"/>
  <c r="E45" i="14"/>
  <c r="E44" i="14"/>
  <c r="E42" i="14" s="1"/>
  <c r="E36" i="14"/>
  <c r="E37" i="14"/>
  <c r="E38" i="14"/>
  <c r="E35" i="14"/>
  <c r="E34" i="14" s="1"/>
  <c r="N34" i="14"/>
  <c r="M34" i="14"/>
  <c r="L34" i="14"/>
  <c r="G34" i="14"/>
  <c r="F34" i="14"/>
  <c r="E30" i="14"/>
  <c r="E29" i="14"/>
  <c r="E28" i="14"/>
  <c r="E27" i="14"/>
  <c r="E26" i="14"/>
  <c r="E20" i="14"/>
  <c r="E21" i="14"/>
  <c r="E22" i="14"/>
  <c r="E19" i="14"/>
  <c r="M18" i="14"/>
  <c r="N18" i="14"/>
  <c r="L18" i="14"/>
  <c r="G18" i="14"/>
  <c r="F18" i="14"/>
  <c r="B28" i="22"/>
  <c r="E5" i="14" l="1"/>
  <c r="B27" i="22"/>
  <c r="D30" i="22"/>
  <c r="E143" i="14"/>
  <c r="G26" i="22"/>
  <c r="G30" i="22" s="1"/>
  <c r="N357" i="14"/>
  <c r="F26" i="22"/>
  <c r="F30" i="22" s="1"/>
  <c r="M357" i="14"/>
  <c r="G357" i="14"/>
  <c r="E58" i="14"/>
  <c r="E90" i="14"/>
  <c r="E360" i="14"/>
  <c r="E26" i="22"/>
  <c r="E30" i="22" s="1"/>
  <c r="L357" i="14"/>
  <c r="C29" i="22"/>
  <c r="B29" i="22" s="1"/>
  <c r="E359" i="14"/>
  <c r="C26" i="22"/>
  <c r="E358" i="14"/>
  <c r="F357" i="14"/>
  <c r="F69" i="15"/>
  <c r="E70" i="15"/>
  <c r="E69" i="15" s="1"/>
  <c r="E159" i="14"/>
  <c r="E151" i="14"/>
  <c r="E18" i="14"/>
  <c r="C30" i="22" l="1"/>
  <c r="B26" i="22"/>
  <c r="B30" i="22" s="1"/>
  <c r="E357" i="14"/>
</calcChain>
</file>

<file path=xl/sharedStrings.xml><?xml version="1.0" encoding="utf-8"?>
<sst xmlns="http://schemas.openxmlformats.org/spreadsheetml/2006/main" count="1696" uniqueCount="414">
  <si>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</si>
  <si>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</si>
  <si>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</si>
  <si>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</si>
  <si>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</si>
  <si>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</si>
  <si>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</si>
  <si>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</si>
  <si>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</si>
  <si>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</si>
  <si>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</si>
  <si>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</si>
  <si>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</si>
  <si>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</si>
  <si>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</si>
  <si>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</si>
  <si>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</si>
  <si>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</si>
  <si>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</si>
  <si>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3.1</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</si>
  <si>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</si>
  <si>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</si>
  <si>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</si>
  <si>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</si>
  <si>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</si>
  <si>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</si>
  <si>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</si>
  <si>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Результаты выполнения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</si>
  <si>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</si>
  <si>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</si>
  <si>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</si>
  <si>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</si>
  <si>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</si>
  <si>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</si>
  <si>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</si>
  <si>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</si>
  <si>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</si>
  <si>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</si>
  <si>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</si>
  <si>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</si>
  <si>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</si>
  <si>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</si>
  <si>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</si>
  <si>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</si>
  <si>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Мероприятие 02.02. 
Приобретение автобусов для доставки обучающихся в общеобразовательные организации, расположенные в сельских населенных пунктах</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</si>
  <si>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</si>
  <si>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</si>
  <si>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</si>
  <si>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</si>
  <si>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</si>
  <si>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</si>
  <si>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</si>
  <si>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</si>
  <si>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</si>
  <si>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5.1</t>
  </si>
  <si>
    <t>6</t>
  </si>
  <si>
    <t>6.1</t>
  </si>
  <si>
    <t>7</t>
  </si>
  <si>
    <t>7.1</t>
  </si>
  <si>
    <t>8</t>
  </si>
  <si>
    <t>8.1</t>
  </si>
  <si>
    <t>9.1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</si>
  <si>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</si>
  <si>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</si>
  <si>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</si>
  <si>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</si>
  <si>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</si>
  <si>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</si>
  <si>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</si>
  <si>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</si>
  <si>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</si>
  <si>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Мероприятие Е1.01.
Создание детского технопарка «Кванториум»</t>
  </si>
  <si>
    <t>Финансирование в пределах предусмотренных  средств</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</si>
  <si>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</si>
  <si>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</si>
  <si>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</si>
  <si>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Е4.01.
Создание центров цифрового образования детей</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</si>
  <si>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</si>
  <si>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</si>
  <si>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</si>
  <si>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</si>
  <si>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</si>
  <si>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</si>
  <si>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</si>
  <si>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02.04. Мероприятия в сфере дополнительного  образования</t>
  </si>
  <si>
    <t>Мероприятие 02.05. Проведение капитального ремонта, технического переоснащения и благоустройства территорий учреждений образования</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</si>
  <si>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</si>
  <si>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Мероприятие 01.01.
Проведение капитального ремонта, технического переоснащения и благоустройства территорий учреждений образования</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</si>
  <si>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</si>
  <si>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</si>
  <si>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</si>
  <si>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</si>
  <si>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</si>
  <si>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Количество отремонтированных дошкольных образовательных организаций</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</si>
  <si>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</si>
  <si>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</si>
  <si>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</si>
  <si>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</si>
  <si>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</si>
  <si>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</si>
  <si>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</si>
  <si>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</si>
  <si>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</si>
  <si>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</si>
  <si>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</si>
  <si>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</si>
  <si>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</si>
  <si>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</si>
  <si>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</si>
  <si>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</si>
  <si>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</si>
  <si>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</si>
  <si>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</si>
  <si>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</si>
  <si>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</si>
  <si>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</si>
  <si>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</si>
  <si>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</si>
  <si>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</si>
  <si>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</si>
  <si>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</si>
  <si>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</si>
  <si>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</si>
  <si>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</si>
  <si>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</si>
  <si>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</si>
  <si>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Созданы центры цифрового образования детей «IT-куб» (нарастающим итогом)</t>
  </si>
  <si>
    <t>Количество созданных центров цифрового образования детей «IT-куб»</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</si>
  <si>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</si>
  <si>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</si>
  <si>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</si>
  <si>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</si>
  <si>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</si>
  <si>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</si>
  <si>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</si>
  <si>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</si>
  <si>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</si>
  <si>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</si>
  <si>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</si>
  <si>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Доля детей в возрасте от 5 до 18 лет, охваченных дополнительным образованием</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</si>
  <si>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</si>
  <si>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</si>
  <si>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</si>
  <si>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</si>
  <si>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</si>
  <si>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</si>
  <si>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</si>
  <si>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</si>
  <si>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</si>
  <si>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</si>
  <si>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</si>
  <si>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</si>
  <si>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</si>
  <si>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1.9</t>
  </si>
  <si>
    <t>1.10</t>
  </si>
  <si>
    <t>1.11</t>
  </si>
  <si>
    <t>1.12</t>
  </si>
  <si>
    <t>1.13</t>
  </si>
  <si>
    <t>1.14</t>
  </si>
  <si>
    <t>1.15</t>
  </si>
  <si>
    <t>1.16</t>
  </si>
  <si>
    <t>Порядок расчета</t>
  </si>
  <si>
    <t xml:space="preserve">Наименование целевых показателей
</t>
  </si>
  <si>
    <t xml:space="preserve">Базовое значение </t>
  </si>
  <si>
    <t>Мероприятие 01.02.
Обеспечение подвоза обучающихся к месту обучения в муниципальные общеобразовательные организации в Московской области за счет средств местного бюджета</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</si>
  <si>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</si>
  <si>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</si>
  <si>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</si>
  <si>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</si>
  <si>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</si>
  <si>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</si>
  <si>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</si>
  <si>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</si>
  <si>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</si>
  <si>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</si>
  <si>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</si>
  <si>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</si>
  <si>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04</t>
  </si>
  <si>
    <t>05</t>
  </si>
  <si>
    <t>06</t>
  </si>
  <si>
    <t xml:space="preserve"> Е1</t>
  </si>
  <si>
    <t>Е4</t>
  </si>
  <si>
    <t xml:space="preserve"> ЕВ</t>
  </si>
  <si>
    <t>Е1</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</si>
  <si>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</si>
  <si>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</si>
  <si>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</si>
  <si>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</si>
  <si>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</si>
  <si>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</si>
  <si>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</si>
  <si>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</si>
  <si>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</si>
  <si>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</si>
  <si>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</si>
  <si>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</si>
  <si>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</si>
  <si>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</si>
  <si>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</si>
  <si>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</si>
  <si>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</si>
  <si>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</si>
  <si>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</si>
  <si>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</si>
  <si>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</si>
  <si>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</si>
  <si>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</si>
  <si>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 xml:space="preserve">2.   Краткая характеристика сферы реализации муниципальной программы, в том числе формулировка основных проблем в указанной сфере, описание целей муниципальной программы (объем раздела не должен превышать трех страниц машинописного текста)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</si>
  <si>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(объем раздела не должен превышать трех страниц машинописного текста)
</t>
  </si>
  <si>
    <t>24</t>
  </si>
  <si>
    <t>25</t>
  </si>
  <si>
    <t>26</t>
  </si>
  <si>
    <t>27</t>
  </si>
  <si>
    <t>28</t>
  </si>
  <si>
    <t>29</t>
  </si>
  <si>
    <t>30</t>
  </si>
  <si>
    <t>31</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</si>
  <si>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</si>
  <si>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</si>
  <si>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Приобретены автобусы для доставки обучающихся в общеобразовательные организации, расположенные в сельских населенных пунктах, шт.</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</si>
  <si>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</si>
  <si>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</si>
  <si>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</si>
  <si>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</si>
  <si>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</si>
  <si>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</si>
  <si>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Основное мероприятие 05.
Повышение степени пожарной безопасности</t>
  </si>
  <si>
    <t>Мероприятие 05.01.
Выполнение работ по обеспечению пожарной безопасности в муниципальных организациях дополнительного образования</t>
  </si>
  <si>
    <t>Созданы центры цифрового образования детей "IT-куб", шт.</t>
  </si>
  <si>
    <t>Обеспечено финансирование муниципальных организаций дополнительного образования, шт.</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</si>
  <si>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</si>
  <si>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</si>
  <si>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</si>
  <si>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</si>
  <si>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Приобретены автобусы для доставки обучающихся в общеобразовательные организации, расположенные в сельских населенных пунктах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</si>
  <si>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</si>
  <si>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</si>
  <si>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Проведен капитальный ремонт дошкольных образовательных организаций</t>
  </si>
  <si>
    <t>Выполнены в полном объеме мероприятия по капитальному ремонту общеобразовательных организаций</t>
  </si>
  <si>
    <t xml:space="preserve"> Оснащены средствами обучения и воспитания отремонтированные здания общеобразовательных организаций
</t>
  </si>
  <si>
    <t>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</si>
  <si>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Благоустроены территорий  муниципальных общеобразовательных организаций</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</si>
  <si>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</si>
  <si>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</si>
  <si>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</si>
  <si>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</si>
  <si>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</si>
  <si>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</si>
  <si>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</si>
  <si>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</si>
  <si>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</si>
  <si>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</si>
  <si>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</si>
  <si>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</si>
  <si>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</si>
  <si>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</si>
  <si>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</si>
  <si>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Количество обеспеченных горячим питанием обучающихся 1-4 классов</t>
  </si>
  <si>
    <t>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</si>
  <si>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Благоустроенные территории  муниципальных общеобразовательных организаций</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</si>
  <si>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</si>
  <si>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</si>
  <si>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</si>
  <si>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</si>
  <si>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</si>
  <si>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</si>
  <si>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</si>
  <si>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</si>
  <si>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</si>
  <si>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</si>
  <si>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</si>
  <si>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</si>
  <si>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</si>
  <si>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</si>
  <si>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</si>
  <si>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</si>
  <si>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</si>
  <si>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01.02. Обеспечение деятельности прочих учреждений образования (межшкольные учебные комбинаты, хозяйственные эксплуатационные конторы, методические кабинеты и др.)</t>
  </si>
  <si>
    <t>Мероприятие 01.03.
Обеспечение условий для функционирования центров образования естественно-научной и технологической направленностей за счет средств местного бюджета</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</si>
  <si>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</si>
  <si>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</si>
  <si>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</si>
  <si>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Созданы комфортные условия для реализации современных образовательных программ в зданиях муниципальных общеобразовательных организаций</t>
  </si>
  <si>
    <t xml:space="preserve"> ед.</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</si>
  <si>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</si>
  <si>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</si>
  <si>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</si>
  <si>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Основное мероприятие Е1. 
Федеральный проект «Современная школа» национального проекта «Образование»</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</si>
  <si>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</si>
  <si>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Основное мероприятие  Е4
Федеральный проект «Цифровая образовательная среда» национального проекта «Образование»</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</si>
  <si>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</si>
  <si>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Основное мероприятие Е1: 
Федеральный проект «Современная школа» национального проекта «Образование»</t>
  </si>
  <si>
    <t>Количество зданий муниципальных общеобразовательных организаций, в которых созданы комфортные условия для реализации современных образовательных программ, на основе данных акта приемки законченного строительством объекта (форма № КС-11), акта приемки законченного строительством объекта приемочной комиссией (форма № КС-14)</t>
  </si>
  <si>
    <t>Количество зданий, в которых в полном объеме выполнены мероприятия по капитальному ремонту общеобразовательных организаций, на основе данных акта приемки выполненных работ (форма № КС-2), справки о стоимости выполненных работ (форма № КС-3)</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</si>
  <si>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</si>
  <si>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</si>
  <si>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</si>
  <si>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</si>
  <si>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</si>
  <si>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</si>
  <si>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</si>
  <si>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</si>
  <si>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 ед.</t>
  </si>
  <si>
    <t>Созданы детские технопарки «Кванториум»</t>
  </si>
  <si>
    <t>Единица измерения (по ОКЕИ)</t>
  </si>
  <si>
    <t xml:space="preserve">Указ Президента Российской Федерации </t>
  </si>
  <si>
    <t>Указ Президента Российской Федерации</t>
  </si>
  <si>
    <t xml:space="preserve">Соглашение с ФОИВ </t>
  </si>
  <si>
    <t xml:space="preserve">Отраслевой показатель </t>
  </si>
  <si>
    <t>Соглашение с ФОИВ по федеральному проекту «Современная школа»</t>
  </si>
  <si>
    <t xml:space="preserve">Соглашение с ФОИВ по федеральному проекту «Современная школа» </t>
  </si>
  <si>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</si>
  <si>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</si>
  <si>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«Цифровая образовательная среда» </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</si>
  <si>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</si>
  <si>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t>
  </si>
  <si>
    <t>Основное мероприятие  Е2
Федеральный проект «Успех каждого ребенка» национального проекта «Образование»</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</si>
  <si>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</si>
  <si>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</si>
  <si>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</si>
  <si>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</si>
  <si>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</si>
  <si>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</si>
  <si>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</si>
  <si>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</si>
  <si>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4.2</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</si>
  <si>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</si>
  <si>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Количество созданных технопарков "Кванториум"</t>
  </si>
  <si>
    <t>Мероприятие 01.17
Расходы на обеспечение деятельности (оказание услуг) муниципальных учреждений – дошкольные образовательные организации</t>
  </si>
  <si>
    <t>Мероприятие 01.18
Укрепление материально-технической базы и проведение текущего ремонта учреждений дошкольного образования</t>
  </si>
  <si>
    <t>Мероприятие 01.19
Профессиональная физическая охрана муниципальных учреждений дошкольного образования</t>
  </si>
  <si>
    <t>Мероприятие 01.20
Мероприятия в сфере дошкольного образования</t>
  </si>
  <si>
    <t>Мероприятие 01.23
Профессиональная физическая охрана муниципальных учреждений в сфере общеобразовательных организаций</t>
  </si>
  <si>
    <t>Мероприятие 01.24
Организация питания обучающихся и воспитанников общеобразовательных организаций</t>
  </si>
  <si>
    <t>Мероприятие 01.25
Мероприятия в сфере образования</t>
  </si>
  <si>
    <t>Мероприятие 01.26
Оснащение и лицензирование медицинских кабинетов образовательных организаций</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</si>
  <si>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</si>
  <si>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07.03. Приобретение (выкуп) нежилых помещений и земельного участка под размещение дошкольных групп для детей в возрасте от 2 месяцев до 7 лет за счет средств местного бюджета</t>
  </si>
  <si>
    <t>Мероприятие 04.02. Внедрение и обеспечение функционирования модели персонифицированного финансирования дополнительного образования детей</t>
  </si>
  <si>
    <t>3.2</t>
  </si>
  <si>
    <t>Мероприятие 04.03 Методическое и информационное сопровождение участников системы персонифицированного финансирования дополнительного образования детей</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</si>
  <si>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</si>
  <si>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Основное мероприятие 04.
Обеспечение функционирования модели персонифицированного финансирования дополнительного образования детей</t>
  </si>
  <si>
    <t>Мероприятие 01.22
Укрепление материально-технической базы, содержание имущества и проведение текущего ремонта общеобразовательных организаций</t>
  </si>
  <si>
    <t>Основное мероприятие 09. 
Обеспечение условий доступности для инвалидов объектов и предоставляемых услуг в сфере образования</t>
  </si>
  <si>
    <t>Мероприятие 09.01 Создание в муниципальных образовательных организациях: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</si>
  <si>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МУНИЦИПАЛЬНАЯ ПРОГРАММА «ОБРАЗОВАНИЕ»</t>
  </si>
  <si>
    <t>Г.О. ЛОТОШИНО</t>
  </si>
  <si>
    <t>Заместитель Главы администрации городского округа Лотошино по социальным вопросам</t>
  </si>
  <si>
    <t>Отдел по образованию администрации городского округа Лотошино Московской области</t>
  </si>
  <si>
    <t>Обеспечение доступного качественного образования и успешной социализации детей и воспитанников</t>
  </si>
  <si>
    <t>Подпрограмма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создания условий для эффективного функционирования системы общего образования, отвечающий требованиям инновационного развития Московской области м потребностям населения. Будут созданыусловия для обеспечения реализации федерального государственного образовательного стандарта дошкольного образования, разработано нормативное правовое, методическое обеспечение предоставления услуг вариативного дошкольного образования, а также предоставления услуг дошкольного образования детям с ограниченными возможностями здоровья,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конкретныхобразовательных областей(математического, филологического образования  и др.).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250 баллов и более  по 3 предметам. В подпрограмме предусмотрены мероприятия, направленные на реализацию мероприятия "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 проведение капитального ремонта, технического переоснащенияи благоустройства территорий. Совместно с Министерством образования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обеспечению их достойного социального статуса.</t>
  </si>
  <si>
    <t>Реализация подпрограммы 2 "Дополнительное образование, воспитание и психолого- социальное сопровождениедетей" предусматривает решение задач и реализацию мероприятий, способствующих развитию сферы дополнительного образования, воспитанияи психолого - социального сопровождения детей в городском округе Лотошино. Одним из важнейших направлений в работе дополнительного образования остается обеспечение функционирование модели персонифицированного финансирования, целью которого является выявление и раскрытие талантов детей, удовлетворение спроса жителей городского округа Лотошино на своевременное качественное дополнительное образование. Основные задачи проекта: увеличение охвата детей в возрасте 5-18 лет, поддержка современных форм дополнительного образования, обеспечение связи образования с наукой и производством, а также стимулированиеинтереса к инновациям и техническому творчеству. Особое внимание будет уделяться развитию инфраструктуры и кадрового потенциала системы дополнительного образования, воспитания, психолого - педагогического сопровождения детей.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Будет осуществляться поддержка детей и молодежи, проявивших способности в области искусства, науки, физической культуры и спорта в форме стипендий главы.</t>
  </si>
  <si>
    <t xml:space="preserve">Релизация подпрограммы направлена на обеспечение эффективного управления функционированием и развитием системы образования в городском округе Лотогино. В рамках подпрограммы решаются вопросы, направленные на повышение эффективности  использования и обеспеченности прозрачности расходов бюджетных средств. </t>
  </si>
  <si>
    <t xml:space="preserve">Реализация муниципальной программы "Образование" в соответствии с Государственной программой Московской области "Образование Подмосковья" позволит усовершенствовать условия для осуществления образовательного процесса в соответствии с современными требованиями: укрепить материально - техническую базу образовательных организаций, реализовать проекты и программы развития, внедрить новые технологии. Системы образования городского округа Лотошино включает в себя 9 образовательных организаций, из них 5 общеобразовательных организаций, 2 дошкольных образовательных организаций, 2 организации дополнительного образования детей. Анализ текущего состояния системы образования в городском округе Лотошино позволяет обозначить ряд проблем, решение которых необходимо обеспечить в рамках муниципальной программы: 1) доступность дошкольного образования;2) современное качество дошкольного и общего образования. В округе обеспечена 100% доступность дошкольного образования. При увеличении численности детей дошкольного возраста имеется возможность увеличения численности детей в группах (СанПиН) и открытия дополнительно 3- х групп в городских и 3-х в сельких детских садах и дошкольных отделениях. Принципиальное решение проблемы доступности общего образования позволяет сосредоточить внимание на вопросах его качества. В условиях возрастающих потребностей населения в выстраивании успешной образовательной траектории детей повышается уровень требований семей к качеству образовательных результатов, способности школ обеспечить высокий уровень готовности к сдаче итоговой аттестации и поступлении в востребованные организации профессионального и высшего образования. Накачество образования влияют разнообразные факторы. Ключевым сегодня признается уровень качества педагогического корпуса. В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перспективе до 2028 года необходимо обеспечить удержание данного показателя. В тоже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Утверждение Федеральных государственных требований к условиям реализации основной общеобразовательной программы дошкольного образования (далее - ФГТ) (приказ Министерства образования и науки Российской Федерации от 17.102013 № 1155 "Об утверждении федеральных государственных требований к условиям реализации основной общеобразовательной программы дошкольного образования") потребует укрепления материально - технической базы дошкольных образовательных учреждений. В системе общего образования городского округа Лотошино в целом обеспечивается высокое качество образовательных результатов. При этом сформировался сегмент школ с низким качеством образования, в которых обучаются преимущественно дети из неблагополучных семей. Ежегодно увеличивается количество школьников, принимающих участие в муниципальном и региональном этапах Всероссийской олимпиаде школьников. Образовательных организаций, функционирующих в двухсменном режиме на территории городского округа нет. Актуальными остаются вопроса охвата обучающихся полноценным и сбалансированным питанием. В округе созданы благоприятные условия для педагогических работников. В настоящее время средняя заработная плата учителей городского округа Лотошино находится на уровне средней заработной платы по экономике региона  и является одной из самых высоких по отрасли среди субъектов Российской Федерации. Утверждение федерального государственного государственного стандарта начального и основного общего образования (приказы Министерства просвещения Российской Федерации от 31.05.2021 № 286 "Об утверждении федерального государственного образовательного стандарта основного общего образования") требует повышения качества образования,  определяет рост уровня развития профессиональных компетенций педагогов и управленческих кадров. В городском округе Лотошино дополнительное образование получают  в общеобразовательных учреждениях и в учреждениях дополнительного образования детей (МУДО "Дом детского творчества", МУДО "Детско - юношеская спортивная школа"). Необходимо продолжить работу по вовлечению каждого ребенка в занятия физической культурой и спортом, организованной досуговой деятельностью на базе учреждений дополнительного и общего образования, активизировать работу Российского движения школьников на базе общеобразовательных организаций, Юнармейских муниципальных отрядов, волонтерских объединений.  Целью муниципальной программы является:обеспечение доступного качественного образования и и успешной социализации детей и воспитанников. Первая задача - повышение доступности, качества и эффективности образовательных услуг через совершенствование сети образовательных организаций, обновление содержания и технологий образования, внедрение современных организационно - экономических моделей предоставления услуг, развитие кадрового потенциала системы образования. Вторая задача - обеспечение защиты прав и интересов детей, создание условий для их безопасной жизнедеятельности, формирования здорового образа жизни, социальной адаптации и самореализации. </t>
  </si>
  <si>
    <t xml:space="preserve">Важнейшим условием для развития дошкольного, общего и дополнительного образования детей в городском округе Лотошино до 2028 года станет рост численности детей в возрасте от 0 до 7 лет. Рост благосостояния населения, в том числе увеличение доли среднего класса, обусловит повышение уровня требований к качеству услуг дошкольного, общего и дополнительного образования. Инструментом решения данной задачи стало введение эффективного контракта с педагогическими работниками и руководителями образовательных организаций, предусматривающего обеспечение их заработной платы на уровне не ниже средней по экономике Московской области. Устанавливаются современные требования к производительности и результативности труда педагогических работников. Это позволит преодолеть тенденцию "старения" кадрового состава, привлечь в образовательные организации молодежь, расширить возможности для карьерного роста и профессионального развития педагогов. Открытие дополнительных групп в дошкольных образовательных организациях и увеличения численности детей в группах (СанПин) обеспечит доступность услуг дошкольного образования для детей в возрасте от 3 до 7 лет.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На растущий спрос родителей на услуги дополнительного образования детей станет создание в системе дополнительного образования механизмов програчного финансового обеспечения, поддержка инноваций, подготовка кадров. Будут реализованы меры по поддержке общеобразовательных организаций, реализующих инновационные образовательные проекты и программы, работающих в сложных социальных условиях, организована работа со школами с низкими результатами обучения и показателями оценки эффективности организации работы со школами с низкими результатами обучения. Одним из важнейших вопросов остается организация и проведение капитальныхремонтов и зданийобразовательных организаций. Для сохранения фонда образовательных организаций необходимо планомерное проведение текущих и капитальных ремонтов зданий школ и дошкольных организаций. Задачи, стоящие перед системой образования городского округа Лотошино, принятие Указов Президента Российской Федерации № 597 и № 599, утвержденные Указом Президента Российской Федерации от 01 июня 2012 года № 761 "О национальной стратегии действий в интересах детей на 2012-2017 годы, утвержденные Президентом Российской Федерации 03.04.2012г. "Концепции общенациональной системы выявления и развития  молодых талантов", принятие 29.12.2012г. Федерального закона № 273-ФЗ "Об образовании в Российской Федерации" и утверждение Постановления Правительства Российской Федерации от 26.12.2017 № 1642 Государственной программы Российской Федерации "Развитие образования, принятие государственной программы Московской области "Образование Подмосковья на 2024-2028 годы"  определили необходимость разработки муниципальной программы "Образование".    Реализация подпрограммы 1 "Общее образование"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создание условий для эффективного функционирования системы общего образования, отвечающий требованиям инновационного развития Московской области и потребностям населения. Будут созданы условия для обеспечения реализации федерального государственного образовательного стандарта дошкольного образования, разработанонормативное правовое, методическоеобеспечение предоставления услуг вариатиного дошкольного образования, а также предоставления услуг дошкольного образования детям с ограниченными возможностями здоровья, обнспечена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220 баллов и более по 3 предметам и 250 баллов и более по 3 предметам. В подпрограмме предусмотрены мероприятия, направленные на реализацию мероприятия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обеспечиваетсяпроведение капитального ремонта, технического переоснащения и благоустройства территорий.   </t>
  </si>
  <si>
    <t>100</t>
  </si>
  <si>
    <t>х</t>
  </si>
  <si>
    <t xml:space="preserve"> </t>
  </si>
  <si>
    <t>3.</t>
  </si>
  <si>
    <t>5.2</t>
  </si>
  <si>
    <t>5.3</t>
  </si>
  <si>
    <t>5.4</t>
  </si>
  <si>
    <t>5.5</t>
  </si>
  <si>
    <t>5.6</t>
  </si>
  <si>
    <t>5.7</t>
  </si>
  <si>
    <t>6.</t>
  </si>
  <si>
    <t>7.</t>
  </si>
  <si>
    <t>8.2</t>
  </si>
  <si>
    <t>8.3</t>
  </si>
  <si>
    <t>9.</t>
  </si>
  <si>
    <t xml:space="preserve">Основное мероприятие: 
Федеральный проект «Стимулирование спроса на отечественные бесилотные авиационные системы» </t>
  </si>
  <si>
    <t>Мероприятие.
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обрудованием для реализации образовательных процессов по разработке, производству и эксплуатации беспилотных авиационных систем.</t>
  </si>
  <si>
    <t xml:space="preserve">4. Целевыее показатели муниципальной программы «Образование»     
</t>
  </si>
  <si>
    <t>5. Методика расчета значений целевых показателей муниципальной программы  «Образование»</t>
  </si>
  <si>
    <t>6. Значения результатов выполнения мероприятий муниципальной программы «Образование»</t>
  </si>
  <si>
    <t xml:space="preserve">Не предусмотрен
</t>
  </si>
  <si>
    <t xml:space="preserve">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 процент
</t>
  </si>
  <si>
    <t>Не предусмотрен</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</si>
  <si>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 единица</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</si>
  <si>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 шт.</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</si>
  <si>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 человек</t>
  </si>
  <si>
    <t>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системами,шт.</t>
  </si>
  <si>
    <t>Утверждена постановлением</t>
  </si>
  <si>
    <t>администрации городского округа</t>
  </si>
  <si>
    <t>Лотошино Московской области</t>
  </si>
  <si>
    <t>Доля обучающихся, обеспеченных общедоступным и бесплатным дошкольным ,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процент</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</si>
  <si>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областипосещали образовательную организацию,%</t>
  </si>
  <si>
    <t xml:space="preserve">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 шт.  </t>
  </si>
  <si>
    <t>Y4</t>
  </si>
  <si>
    <t>0</t>
  </si>
  <si>
    <t>Цели: Обеспечение прав ребенка на общедоступное дошкольное образование, защита и укрепление здоровья детей раннего и дошкольного возраста. Обеспечение доступности качественного образования, соответствующего требованиям инновационного социально ориентированного развития г.о. Лотошино</t>
  </si>
  <si>
    <t>Цели: Обеспечение качества, доступности и эффективности дополнительного образования детей, системы воспитания, достижения качественных результатов социализации, самоопределения и развития потенциала личности</t>
  </si>
  <si>
    <t>Количество  созданых и функционирующих центров обрзования естественно-научной и технологической направленностей в общеобразовательных организациях, расположенных в сельской местности и малых городах, шт.</t>
  </si>
  <si>
    <t>процент</t>
  </si>
  <si>
    <t xml:space="preserve">Д=Ч факт / Ч план х 100%, где:
Ч факт – численность обучающихся, обеспеченных подвозом к месту обучения в муниципальные общеобразовательные организации за счет средств местного бюджета, в отчетном периоде;
Ч план – общая численность обучающихся в муниципальных общеобразовательных организациях в отчетном периоде
</t>
  </si>
  <si>
    <t xml:space="preserve">Д= МС пп / МС обр х 100%, где:
МС пп – молодые специалисты, получившие
пособие;
МС обр - молодые специалисты, обратившиеся
за пособием всего, в отчетном периоде. </t>
  </si>
  <si>
    <t>Количество общеобразовательных организаций, оказывающих услуги  дошкольного, начального общего, основного общего, среднего общего образования</t>
  </si>
  <si>
    <t>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t>
  </si>
  <si>
    <t>В общеобразовательных организациях, расположенных в сельской местности и малых городах, созданы и функционируют центры обрзования естественно-научной и технологической направленностей</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</si>
  <si>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t>
  </si>
  <si>
    <t>32</t>
  </si>
  <si>
    <t>33</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</si>
  <si>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t>
  </si>
  <si>
    <t>Количество обучаюющихся участвующих в проведении итоговой аттестации , в том числе в форме единого государственного экзамена</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</si>
  <si>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t>
  </si>
  <si>
    <t>104,9</t>
  </si>
  <si>
    <t>17,02</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</si>
  <si>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</si>
  <si>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Не взимается плата за присмотр и уход за детьми из семей граждан, участвующих в специальной военной операции, в общем числе обратившихся, %</t>
  </si>
  <si>
    <t>Доля семей ,с которых не взимается плата  за присмотр и уход за детьми из семей граждан, участвующих в специальной военной операции, в общем числе обратившихся, %</t>
  </si>
  <si>
    <t>34</t>
  </si>
  <si>
    <t xml:space="preserve">Д = Ч факт / Ч план x 100%, где: Ч факт - численность детей из семей граждан, участвующих в специальной военной операции, за присмотр и уход за которыми плата не взимается, в отчетном периоде;
Ч план - численность детей из семей граждан, участвующих в специальной военной операции, которые обратились за дополнительной мерой социальной поддержки по освобождению от платы за присмотр и уход за ребенком, в отчетном периоде.
</t>
  </si>
  <si>
    <t xml:space="preserve">от 30.09.2024 №  1267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</si>
</sst>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000"/>
    <numFmt numFmtId="182" formatCode="0.00000"/>
  </numFmts>
  <fonts count="30">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165">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3" fontId="24" fillId="0" borderId="1" xfId="0" applyNumberFormat="1" applyFont="1" applyFill="1" applyBorder="1" applyAlignment="1">
      <alignment horizontal="left"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4" fillId="16" borderId="1" xfId="0" applyFont="1" applyFill="1" applyBorder="1" applyAlignment="1">
      <alignment horizontal="left" vertical="top"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18" borderId="0" xfId="0" applyFont="1" applyFill="1"/>
    <xf numFmtId="0" fontId="25" fillId="18" borderId="0" xfId="0" applyFont="1" applyFill="1"/>
    <xf numFmtId="0" fontId="25" fillId="17" borderId="0" xfId="0" applyFont="1" applyFill="1"/>
    <xf numFmtId="0" fontId="25" fillId="0" borderId="1" xfId="0" applyFont="1" applyFill="1" applyBorder="1" applyAlignment="1">
      <alignment horizontal="left" vertical="top"/>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left" vertical="top" wrapText="1"/>
    </xf>
    <xf numFmtId="0" fontId="23" fillId="0" borderId="1" xfId="0" applyFont="1" applyFill="1" applyBorder="1" applyAlignment="1">
      <alignment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left" vertical="center" wrapText="1"/>
    </xf>
    <xf numFmtId="49" fontId="24"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right" vertical="top" wrapText="1"/>
    </xf>
    <xf numFmtId="0" fontId="29" fillId="0" borderId="1" xfId="0" applyFont="1" applyFill="1" applyBorder="1" applyAlignment="1">
      <alignment horizontal="left" vertical="top" wrapText="1"/>
    </xf>
    <xf numFmtId="181" fontId="22" fillId="0" borderId="1" xfId="0" applyNumberFormat="1" applyFont="1" applyFill="1" applyBorder="1" applyAlignment="1">
      <alignment vertical="top" wrapText="1"/>
    </xf>
    <xf numFmtId="181" fontId="29" fillId="0" borderId="1" xfId="0" applyNumberFormat="1" applyFont="1" applyFill="1" applyBorder="1" applyAlignment="1">
      <alignment horizontal="right" vertical="top" wrapText="1"/>
    </xf>
    <xf numFmtId="0" fontId="22" fillId="16"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49" fontId="23" fillId="0" borderId="1" xfId="0" applyNumberFormat="1" applyFont="1" applyFill="1" applyBorder="1" applyAlignment="1">
      <alignment horizontal="left" vertical="top" wrapText="1"/>
    </xf>
    <xf numFmtId="0" fontId="23" fillId="0" borderId="0" xfId="0" applyFont="1" applyFill="1" applyAlignment="1">
      <alignment horizontal="center" vertical="top" wrapText="1"/>
    </xf>
    <xf numFmtId="0" fontId="23" fillId="0" borderId="0" xfId="0" applyFont="1" applyFill="1" applyAlignment="1">
      <alignment horizontal="justify" vertical="top" wrapText="1"/>
    </xf>
    <xf numFmtId="0" fontId="23" fillId="0" borderId="0" xfId="0" applyFont="1" applyFill="1" applyAlignment="1">
      <alignment vertical="top" wrapText="1"/>
    </xf>
    <xf numFmtId="0" fontId="0" fillId="19" borderId="0" xfId="0" applyFill="1"/>
    <xf numFmtId="0" fontId="22" fillId="16" borderId="1" xfId="0" applyFont="1" applyFill="1" applyBorder="1" applyAlignment="1">
      <alignment vertical="top" wrapText="1"/>
    </xf>
    <xf numFmtId="181" fontId="22" fillId="16" borderId="1" xfId="0" applyNumberFormat="1" applyFont="1" applyFill="1" applyBorder="1" applyAlignment="1">
      <alignment horizontal="right" vertical="top" wrapText="1"/>
    </xf>
    <xf numFmtId="0" fontId="0" fillId="16" borderId="0" xfId="0" applyFill="1"/>
    <xf numFmtId="0" fontId="22" fillId="16" borderId="1" xfId="0" applyFont="1" applyFill="1" applyBorder="1" applyAlignment="1">
      <alignment horizontal="center" vertical="center" wrapText="1"/>
    </xf>
    <xf numFmtId="182" fontId="22" fillId="16" borderId="1" xfId="0" applyNumberFormat="1" applyFont="1" applyFill="1" applyBorder="1" applyAlignment="1">
      <alignment horizontal="center" vertical="top" wrapText="1"/>
    </xf>
    <xf numFmtId="0" fontId="23" fillId="0" borderId="1" xfId="0" applyFont="1" applyFill="1" applyBorder="1" applyAlignment="1">
      <alignment horizontal="center" vertical="top" wrapText="1"/>
    </xf>
    <xf numFmtId="170" fontId="24" fillId="0" borderId="1" xfId="0" applyNumberFormat="1" applyFont="1" applyFill="1" applyBorder="1" applyAlignment="1">
      <alignment horizontal="left" vertical="top" wrapText="1"/>
    </xf>
    <xf numFmtId="0" fontId="23" fillId="0" borderId="1" xfId="0" applyFont="1" applyFill="1" applyBorder="1" applyAlignment="1">
      <alignment horizontal="center" vertical="top" wrapText="1"/>
    </xf>
    <xf numFmtId="0" fontId="23" fillId="0" borderId="0" xfId="0" applyFont="1" applyFill="1" applyBorder="1" applyAlignment="1">
      <alignment horizontal="center" vertical="top" wrapText="1"/>
    </xf>
    <xf numFmtId="0" fontId="2" fillId="0" borderId="0" xfId="0" applyFont="1" applyAlignment="1">
      <alignment horizontal="center"/>
    </xf>
    <xf numFmtId="0" fontId="27" fillId="0" borderId="1" xfId="0" applyFont="1" applyFill="1" applyBorder="1" applyAlignment="1">
      <alignment horizontal="left" vertical="top" wrapText="1"/>
    </xf>
    <xf numFmtId="0" fontId="23" fillId="0" borderId="0" xfId="0" applyFont="1" applyBorder="1" applyAlignment="1">
      <alignment horizontal="right"/>
    </xf>
    <xf numFmtId="0" fontId="23" fillId="0" borderId="0" xfId="0" applyFont="1" applyBorder="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justify" vertical="top" wrapText="1"/>
    </xf>
    <xf numFmtId="0" fontId="27" fillId="0" borderId="1" xfId="0" applyFont="1" applyFill="1" applyBorder="1" applyAlignment="1">
      <alignment horizontal="left" vertical="center" wrapText="1"/>
    </xf>
    <xf numFmtId="0" fontId="27" fillId="0" borderId="0" xfId="0" applyFont="1" applyAlignment="1">
      <alignment horizontal="left"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4" fillId="0" borderId="1" xfId="0" applyFont="1" applyFill="1" applyBorder="1" applyAlignment="1">
      <alignment horizontal="center" vertical="center" wrapText="1"/>
    </xf>
    <xf numFmtId="0" fontId="25" fillId="0" borderId="0" xfId="0" applyFont="1" applyFill="1" applyAlignment="1">
      <alignment horizontal="left" vertical="center" wrapText="1"/>
    </xf>
    <xf numFmtId="0" fontId="25" fillId="0" borderId="0" xfId="0" applyFont="1" applyFill="1" applyAlignment="1">
      <alignment horizontal="left" vertical="center"/>
    </xf>
    <xf numFmtId="0" fontId="23" fillId="0" borderId="2" xfId="0" applyFont="1" applyFill="1" applyBorder="1" applyAlignment="1">
      <alignment horizont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181" fontId="22" fillId="16" borderId="1" xfId="0" applyNumberFormat="1" applyFont="1" applyFill="1" applyBorder="1" applyAlignment="1">
      <alignment horizontal="right" vertical="top"/>
    </xf>
    <xf numFmtId="181" fontId="22" fillId="0" borderId="1" xfId="0" applyNumberFormat="1" applyFont="1" applyFill="1" applyBorder="1" applyAlignment="1">
      <alignment horizontal="right" vertical="top"/>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center" wrapText="1"/>
    </xf>
    <xf numFmtId="0" fontId="22" fillId="0" borderId="1" xfId="0" applyFont="1" applyFill="1" applyBorder="1" applyAlignment="1">
      <alignment horizontal="left" vertical="top" wrapText="1"/>
    </xf>
    <xf numFmtId="49" fontId="22" fillId="0" borderId="1"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16" borderId="1" xfId="0" applyFont="1" applyFill="1" applyBorder="1" applyAlignment="1">
      <alignment wrapText="1"/>
    </xf>
    <xf numFmtId="0" fontId="22" fillId="0" borderId="1" xfId="0" applyFont="1" applyFill="1" applyBorder="1" applyAlignment="1">
      <alignment wrapText="1"/>
    </xf>
    <xf numFmtId="181" fontId="22" fillId="16" borderId="6" xfId="0" applyNumberFormat="1" applyFont="1" applyFill="1" applyBorder="1" applyAlignment="1">
      <alignment horizontal="right" vertical="top"/>
    </xf>
    <xf numFmtId="181" fontId="22" fillId="16" borderId="7" xfId="0" applyNumberFormat="1" applyFont="1" applyFill="1" applyBorder="1" applyAlignment="1">
      <alignment horizontal="right" vertical="top"/>
    </xf>
    <xf numFmtId="181" fontId="22" fillId="16" borderId="8" xfId="0" applyNumberFormat="1" applyFont="1" applyFill="1" applyBorder="1" applyAlignment="1">
      <alignment horizontal="right" vertical="top"/>
    </xf>
    <xf numFmtId="181" fontId="22" fillId="0" borderId="1" xfId="0" applyNumberFormat="1" applyFont="1" applyFill="1" applyBorder="1" applyAlignment="1">
      <alignment vertical="top"/>
    </xf>
    <xf numFmtId="49" fontId="22" fillId="16" borderId="1" xfId="0" applyNumberFormat="1" applyFont="1" applyFill="1" applyBorder="1" applyAlignment="1">
      <alignment horizontal="center" vertical="top" wrapText="1"/>
    </xf>
    <xf numFmtId="49" fontId="22" fillId="16" borderId="1" xfId="0" applyNumberFormat="1" applyFont="1" applyFill="1" applyBorder="1" applyAlignment="1">
      <alignment horizontal="left" vertical="top" wrapText="1"/>
    </xf>
    <xf numFmtId="0" fontId="22" fillId="16" borderId="1" xfId="0" applyFont="1" applyFill="1" applyBorder="1" applyAlignment="1">
      <alignment horizontal="left" vertical="top" wrapText="1"/>
    </xf>
    <xf numFmtId="0" fontId="22" fillId="16" borderId="1" xfId="0" applyFont="1" applyFill="1" applyBorder="1" applyAlignment="1">
      <alignment horizontal="center"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180" fontId="22" fillId="0" borderId="1" xfId="0" applyNumberFormat="1" applyFont="1" applyFill="1" applyBorder="1" applyAlignment="1">
      <alignment horizontal="left" vertical="top" wrapText="1"/>
    </xf>
    <xf numFmtId="181" fontId="22" fillId="0" borderId="6" xfId="0" applyNumberFormat="1" applyFont="1" applyFill="1" applyBorder="1" applyAlignment="1">
      <alignment vertical="top"/>
    </xf>
    <xf numFmtId="181" fontId="22" fillId="0" borderId="7" xfId="0" applyNumberFormat="1" applyFont="1" applyFill="1" applyBorder="1" applyAlignment="1">
      <alignment vertical="top"/>
    </xf>
    <xf numFmtId="181" fontId="22" fillId="0" borderId="8" xfId="0" applyNumberFormat="1" applyFont="1" applyFill="1" applyBorder="1" applyAlignment="1">
      <alignment vertical="top"/>
    </xf>
    <xf numFmtId="181" fontId="22" fillId="0" borderId="6" xfId="0" applyNumberFormat="1" applyFont="1" applyFill="1" applyBorder="1" applyAlignment="1">
      <alignment horizontal="right" vertical="top" wrapText="1"/>
    </xf>
    <xf numFmtId="181" fontId="22" fillId="0" borderId="7" xfId="0" applyNumberFormat="1" applyFont="1" applyFill="1" applyBorder="1" applyAlignment="1">
      <alignment horizontal="right" vertical="top" wrapText="1"/>
    </xf>
    <xf numFmtId="181" fontId="22" fillId="0" borderId="8" xfId="0" applyNumberFormat="1" applyFont="1" applyFill="1" applyBorder="1" applyAlignment="1">
      <alignment horizontal="right" vertical="top" wrapText="1"/>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181" fontId="22" fillId="0" borderId="6" xfId="0" applyNumberFormat="1" applyFont="1" applyFill="1" applyBorder="1" applyAlignment="1">
      <alignment horizontal="right" vertical="top"/>
    </xf>
    <xf numFmtId="181" fontId="22" fillId="0" borderId="7" xfId="0" applyNumberFormat="1" applyFont="1" applyFill="1" applyBorder="1" applyAlignment="1">
      <alignment horizontal="right" vertical="top"/>
    </xf>
    <xf numFmtId="181" fontId="22" fillId="0" borderId="8" xfId="0" applyNumberFormat="1" applyFont="1" applyFill="1" applyBorder="1" applyAlignment="1">
      <alignment horizontal="right" vertical="top"/>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 fillId="0" borderId="0" xfId="0" applyFont="1" applyFill="1" applyAlignment="1">
      <alignment horizontal="center" wrapText="1"/>
    </xf>
    <xf numFmtId="0" fontId="22" fillId="0" borderId="1" xfId="0" applyFont="1" applyFill="1" applyBorder="1" applyAlignment="1">
      <alignment horizontal="center" vertical="top"/>
    </xf>
    <xf numFmtId="49" fontId="22" fillId="16" borderId="3" xfId="0" applyNumberFormat="1" applyFont="1" applyFill="1" applyBorder="1" applyAlignment="1">
      <alignment horizontal="center" vertical="top" wrapText="1"/>
    </xf>
    <xf numFmtId="49" fontId="22" fillId="16" borderId="4" xfId="0" applyNumberFormat="1" applyFont="1" applyFill="1" applyBorder="1" applyAlignment="1">
      <alignment horizontal="center" vertical="top" wrapText="1"/>
    </xf>
    <xf numFmtId="49" fontId="22" fillId="16" borderId="5" xfId="0" applyNumberFormat="1" applyFont="1" applyFill="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0" fontId="22" fillId="16" borderId="9" xfId="0" applyFont="1" applyFill="1" applyBorder="1" applyAlignment="1">
      <alignment horizontal="center" vertical="top"/>
    </xf>
    <xf numFmtId="0" fontId="22" fillId="16" borderId="10" xfId="0" applyFont="1" applyFill="1" applyBorder="1" applyAlignment="1">
      <alignment horizontal="center" vertical="top"/>
    </xf>
    <xf numFmtId="0" fontId="22" fillId="16" borderId="11" xfId="0" applyFont="1" applyFill="1" applyBorder="1" applyAlignment="1">
      <alignment horizontal="center" vertical="top"/>
    </xf>
    <xf numFmtId="0" fontId="22" fillId="16" borderId="12" xfId="0" applyFont="1" applyFill="1" applyBorder="1" applyAlignment="1">
      <alignment horizontal="center" vertical="top"/>
    </xf>
    <xf numFmtId="0" fontId="22" fillId="16" borderId="0" xfId="0" applyFont="1" applyFill="1" applyBorder="1" applyAlignment="1">
      <alignment horizontal="center" vertical="top"/>
    </xf>
    <xf numFmtId="0" fontId="22" fillId="16" borderId="13" xfId="0" applyFont="1" applyFill="1" applyBorder="1" applyAlignment="1">
      <alignment horizontal="center" vertical="top"/>
    </xf>
    <xf numFmtId="0" fontId="22" fillId="16" borderId="14" xfId="0" applyFont="1" applyFill="1" applyBorder="1" applyAlignment="1">
      <alignment horizontal="center" vertical="top"/>
    </xf>
    <xf numFmtId="0" fontId="22" fillId="16" borderId="2" xfId="0" applyFont="1" applyFill="1" applyBorder="1" applyAlignment="1">
      <alignment horizontal="center" vertical="top"/>
    </xf>
    <xf numFmtId="0" fontId="22" fillId="16" borderId="15" xfId="0" applyFont="1" applyFill="1" applyBorder="1" applyAlignment="1">
      <alignment horizontal="center" vertical="top"/>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49" fontId="22" fillId="0" borderId="3" xfId="0" applyNumberFormat="1" applyFont="1" applyFill="1" applyBorder="1" applyAlignment="1">
      <alignment horizontal="left" vertical="top" wrapText="1"/>
    </xf>
    <xf numFmtId="49" fontId="22" fillId="0" borderId="4" xfId="0" applyNumberFormat="1" applyFont="1" applyFill="1" applyBorder="1" applyAlignment="1">
      <alignment horizontal="left" vertical="top" wrapText="1"/>
    </xf>
    <xf numFmtId="49" fontId="22" fillId="0" borderId="5" xfId="0" applyNumberFormat="1" applyFont="1" applyFill="1" applyBorder="1" applyAlignment="1">
      <alignment horizontal="left" vertical="top"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1"/>
  <sheetViews>
    <sheetView tabSelected="1" zoomScaleNormal="100" zoomScaleSheetLayoutView="100" workbookViewId="0">
      <selection activeCell="A6" sqref="A6:G6"/>
    </sheetView>
  </sheetViews>
  <sheetFormatPr defaultRowHeight="15"/>
  <cols>
    <col min="1" max="1" width="32.140625" customWidth="1"/>
    <col min="2" max="2" width="14.7109375" customWidth="1"/>
    <col min="3" max="3" width="13.5703125" customWidth="1"/>
    <col min="4" max="4" width="12.85546875" customWidth="1"/>
    <col min="5" max="5" width="13.7109375" customWidth="1"/>
    <col min="6" max="6" width="12.7109375" customWidth="1"/>
    <col min="7" max="7" width="19" customWidth="1"/>
  </cols>
  <sheetData>
    <row r="2" spans="1:7">
      <c r="E2" s="79" t="s">
        <v>383</v>
      </c>
      <c r="F2" s="79"/>
      <c r="G2" s="79"/>
    </row>
    <row r="3" spans="1:7">
      <c r="E3" s="79" t="s">
        <v>384</v>
      </c>
      <c r="F3" s="79"/>
      <c r="G3" s="79"/>
    </row>
    <row r="4" spans="1:7">
      <c r="E4" s="79" t="s">
        <v>385</v>
      </c>
      <c r="F4" s="79"/>
      <c r="G4" s="79"/>
    </row>
    <row r="5" spans="1:7">
      <c r="E5" s="79" t="s">
        <v>413</v>
      </c>
      <c r="F5" s="79"/>
      <c r="G5" s="79"/>
    </row>
    <row r="6" spans="1:7" s="12" customFormat="1" ht="18.75">
      <c r="A6" s="81"/>
      <c r="B6" s="81"/>
      <c r="C6" s="81"/>
      <c r="D6" s="81"/>
      <c r="E6" s="81"/>
      <c r="F6" s="81"/>
      <c r="G6" s="81"/>
    </row>
    <row r="7" spans="1:7" s="12" customFormat="1" ht="18.75">
      <c r="A7" s="82" t="s">
        <v>346</v>
      </c>
      <c r="B7" s="82"/>
      <c r="C7" s="82"/>
      <c r="D7" s="82"/>
      <c r="E7" s="82"/>
      <c r="F7" s="82"/>
      <c r="G7" s="82"/>
    </row>
    <row r="8" spans="1:7" s="12" customFormat="1" ht="18.75">
      <c r="A8" s="82" t="s">
        <v>347</v>
      </c>
      <c r="B8" s="82"/>
      <c r="C8" s="82"/>
      <c r="D8" s="82"/>
      <c r="E8" s="82"/>
      <c r="F8" s="82"/>
      <c r="G8" s="82"/>
    </row>
    <row r="9" spans="1:7" s="12" customFormat="1" ht="23.25" customHeight="1">
      <c r="A9" s="83" t="s">
        <v>140</v>
      </c>
      <c r="B9" s="83"/>
      <c r="C9" s="83"/>
      <c r="D9" s="83"/>
      <c r="E9" s="83"/>
      <c r="F9" s="83"/>
      <c r="G9" s="83"/>
    </row>
    <row r="10" spans="1:7" s="12" customFormat="1" ht="23.25" customHeight="1">
      <c r="A10" s="84" t="s">
        <v>141</v>
      </c>
      <c r="B10" s="84"/>
      <c r="C10" s="84"/>
      <c r="D10" s="84"/>
      <c r="E10" s="84"/>
      <c r="F10" s="84"/>
      <c r="G10" s="84"/>
    </row>
    <row r="11" spans="1:7" ht="31.5">
      <c r="A11" s="13" t="s">
        <v>142</v>
      </c>
      <c r="B11" s="80" t="s">
        <v>348</v>
      </c>
      <c r="C11" s="80"/>
      <c r="D11" s="80"/>
      <c r="E11" s="80"/>
      <c r="F11" s="80"/>
      <c r="G11" s="80"/>
    </row>
    <row r="12" spans="1:7" ht="31.5">
      <c r="A12" s="13" t="s">
        <v>143</v>
      </c>
      <c r="B12" s="80" t="s">
        <v>349</v>
      </c>
      <c r="C12" s="80"/>
      <c r="D12" s="80"/>
      <c r="E12" s="80"/>
      <c r="F12" s="80"/>
      <c r="G12" s="80"/>
    </row>
    <row r="13" spans="1:7" ht="45.75" customHeight="1">
      <c r="A13" s="24" t="s">
        <v>144</v>
      </c>
      <c r="B13" s="85" t="s">
        <v>350</v>
      </c>
      <c r="C13" s="85"/>
      <c r="D13" s="85"/>
      <c r="E13" s="85"/>
      <c r="F13" s="85"/>
      <c r="G13" s="85"/>
    </row>
    <row r="14" spans="1:7" ht="15.75">
      <c r="A14" s="24" t="s">
        <v>145</v>
      </c>
      <c r="B14" s="85" t="s">
        <v>151</v>
      </c>
      <c r="C14" s="85"/>
      <c r="D14" s="85"/>
      <c r="E14" s="85"/>
      <c r="F14" s="85"/>
      <c r="G14" s="85"/>
    </row>
    <row r="15" spans="1:7" ht="31.5">
      <c r="A15" s="24" t="s">
        <v>92</v>
      </c>
      <c r="B15" s="85" t="s">
        <v>349</v>
      </c>
      <c r="C15" s="85"/>
      <c r="D15" s="85"/>
      <c r="E15" s="85"/>
      <c r="F15" s="85"/>
      <c r="G15" s="85"/>
    </row>
    <row r="16" spans="1:7" ht="78.75">
      <c r="A16" s="24" t="s">
        <v>121</v>
      </c>
      <c r="B16" s="85" t="s">
        <v>349</v>
      </c>
      <c r="C16" s="85"/>
      <c r="D16" s="85"/>
      <c r="E16" s="85"/>
      <c r="F16" s="85"/>
      <c r="G16" s="85"/>
    </row>
    <row r="17" spans="1:7" ht="47.25">
      <c r="A17" s="24" t="s">
        <v>150</v>
      </c>
      <c r="B17" s="85" t="s">
        <v>349</v>
      </c>
      <c r="C17" s="85"/>
      <c r="D17" s="85"/>
      <c r="E17" s="85"/>
      <c r="F17" s="85"/>
      <c r="G17" s="85"/>
    </row>
    <row r="18" spans="1:7" ht="15.75" customHeight="1">
      <c r="A18" s="87" t="s">
        <v>152</v>
      </c>
      <c r="B18" s="85" t="s">
        <v>92</v>
      </c>
      <c r="C18" s="85"/>
      <c r="D18" s="85"/>
      <c r="E18" s="85"/>
      <c r="F18" s="85"/>
      <c r="G18" s="85"/>
    </row>
    <row r="19" spans="1:7" ht="409.5" customHeight="1">
      <c r="A19" s="87"/>
      <c r="B19" s="86" t="s">
        <v>351</v>
      </c>
      <c r="C19" s="86"/>
      <c r="D19" s="86"/>
      <c r="E19" s="86"/>
      <c r="F19" s="86"/>
      <c r="G19" s="86"/>
    </row>
    <row r="20" spans="1:7" ht="49.5" customHeight="1">
      <c r="A20" s="87"/>
      <c r="B20" s="85" t="s">
        <v>121</v>
      </c>
      <c r="C20" s="85"/>
      <c r="D20" s="85"/>
      <c r="E20" s="85"/>
      <c r="F20" s="85"/>
      <c r="G20" s="85"/>
    </row>
    <row r="21" spans="1:7" ht="372" customHeight="1">
      <c r="A21" s="87"/>
      <c r="B21" s="86" t="s">
        <v>352</v>
      </c>
      <c r="C21" s="86"/>
      <c r="D21" s="86"/>
      <c r="E21" s="86"/>
      <c r="F21" s="86"/>
      <c r="G21" s="86"/>
    </row>
    <row r="22" spans="1:7" ht="15.75">
      <c r="A22" s="87"/>
      <c r="B22" s="85" t="s">
        <v>150</v>
      </c>
      <c r="C22" s="85"/>
      <c r="D22" s="85"/>
      <c r="E22" s="85"/>
      <c r="F22" s="85"/>
      <c r="G22" s="85"/>
    </row>
    <row r="23" spans="1:7" ht="97.5" customHeight="1">
      <c r="A23" s="87"/>
      <c r="B23" s="86" t="s">
        <v>353</v>
      </c>
      <c r="C23" s="86"/>
      <c r="D23" s="86"/>
      <c r="E23" s="86"/>
      <c r="F23" s="86"/>
      <c r="G23" s="86"/>
    </row>
    <row r="24" spans="1:7" ht="15.75">
      <c r="A24" s="80" t="s">
        <v>6</v>
      </c>
      <c r="B24" s="85" t="s">
        <v>146</v>
      </c>
      <c r="C24" s="85"/>
      <c r="D24" s="85"/>
      <c r="E24" s="85"/>
      <c r="F24" s="85"/>
      <c r="G24" s="85"/>
    </row>
    <row r="25" spans="1:7" ht="15.75">
      <c r="A25" s="80"/>
      <c r="B25" s="14" t="s">
        <v>67</v>
      </c>
      <c r="C25" s="14" t="s">
        <v>5</v>
      </c>
      <c r="D25" s="14" t="s">
        <v>4</v>
      </c>
      <c r="E25" s="14" t="s">
        <v>3</v>
      </c>
      <c r="F25" s="14" t="s">
        <v>69</v>
      </c>
      <c r="G25" s="14" t="s">
        <v>70</v>
      </c>
    </row>
    <row r="26" spans="1:7" ht="25.5">
      <c r="A26" s="59" t="s">
        <v>0</v>
      </c>
      <c r="B26" s="61">
        <f>C26+D26+E26+F26+G26</f>
        <v>1618568.9985799999</v>
      </c>
      <c r="C26" s="61">
        <f>'Перечень мероприятий ПП I '!F358+'Перечень мероприятий ПП II'!F151+'Перечень мероприятий ПП IV'!F26</f>
        <v>506796.10905999999</v>
      </c>
      <c r="D26" s="61">
        <f>'Перечень мероприятий ПП I '!G358+'Перечень мероприятий ПП II'!G151+'Перечень мероприятий ПП IV'!G26</f>
        <v>294381.59646000003</v>
      </c>
      <c r="E26" s="61">
        <f>'Перечень мероприятий ПП I '!L358+'Перечень мероприятий ПП II'!L151+'Перечень мероприятий ПП IV'!G26</f>
        <v>270624.25094</v>
      </c>
      <c r="F26" s="61">
        <f>'Перечень мероприятий ПП I '!M358+'Перечень мероприятий ПП II'!M151+'Перечень мероприятий ПП IV'!H26</f>
        <v>276412.47106000001</v>
      </c>
      <c r="G26" s="61">
        <f>'Перечень мероприятий ПП I '!N358+'Перечень мероприятий ПП II'!N151+'Перечень мероприятий ПП IV'!I26</f>
        <v>270354.57105999999</v>
      </c>
    </row>
    <row r="27" spans="1:7" ht="25.5">
      <c r="A27" s="59" t="s">
        <v>147</v>
      </c>
      <c r="B27" s="61">
        <f t="shared" ref="B27:B29" si="0">C27+D27+E27+F27+G27</f>
        <v>898191.7452</v>
      </c>
      <c r="C27" s="61">
        <f>'Перечень мероприятий ПП I '!F360+'Перечень мероприятий ПП II'!F153+'Перечень мероприятий ПП IV'!F28</f>
        <v>216196.56156999999</v>
      </c>
      <c r="D27" s="61">
        <f>'Перечень мероприятий ПП I '!G360+'Перечень мероприятий ПП II'!G153+'Перечень мероприятий ПП IV'!G28</f>
        <v>188303.36662999997</v>
      </c>
      <c r="E27" s="61">
        <f>'Перечень мероприятий ПП I '!L360+'Перечень мероприятий ПП II'!L153+'Перечень мероприятий ПП IV'!H28</f>
        <v>163926.73499999999</v>
      </c>
      <c r="F27" s="61">
        <f>'Перечень мероприятий ПП I '!M360+'Перечень мероприятий ПП II'!M153+'Перечень мероприятий ПП IV'!I28</f>
        <v>165468.52499999999</v>
      </c>
      <c r="G27" s="61">
        <f>'Перечень мероприятий ПП I '!N360+'Перечень мероприятий ПП II'!N153+'Перечень мероприятий ПП IV'!J28</f>
        <v>164296.557</v>
      </c>
    </row>
    <row r="28" spans="1:7" ht="15.75" customHeight="1">
      <c r="A28" s="59" t="s">
        <v>148</v>
      </c>
      <c r="B28" s="61">
        <f t="shared" si="0"/>
        <v>0</v>
      </c>
      <c r="C28" s="61">
        <v>0</v>
      </c>
      <c r="D28" s="61">
        <v>0</v>
      </c>
      <c r="E28" s="61">
        <v>0</v>
      </c>
      <c r="F28" s="61">
        <v>0</v>
      </c>
      <c r="G28" s="61">
        <v>0</v>
      </c>
    </row>
    <row r="29" spans="1:7">
      <c r="A29" s="59" t="s">
        <v>1</v>
      </c>
      <c r="B29" s="61">
        <f t="shared" si="0"/>
        <v>127558.45612000002</v>
      </c>
      <c r="C29" s="61">
        <f>'Перечень мероприятий ПП I '!F359+'Перечень мероприятий ПП II'!F152+'Перечень мероприятий ПП IV'!E27</f>
        <v>61765.629969999995</v>
      </c>
      <c r="D29" s="61">
        <f>'Перечень мероприятий ПП I '!G359+'Перечень мероприятий ПП II'!G152+'Перечень мероприятий ПП IV'!F27</f>
        <v>25050.872110000004</v>
      </c>
      <c r="E29" s="61">
        <f>'Перечень мероприятий ПП I '!L359+'Перечень мероприятий ПП II'!L152+'Перечень мероприятий ПП IV'!H27</f>
        <v>14512.126400000001</v>
      </c>
      <c r="F29" s="61">
        <f>'Перечень мероприятий ПП I '!M359+'Перечень мероприятий ПП II'!M152+'Перечень мероприятий ПП IV'!I27</f>
        <v>13747.86382</v>
      </c>
      <c r="G29" s="61">
        <f>'Перечень мероприятий ПП I '!N359+'Перечень мероприятий ПП II'!N152+'Перечень мероприятий ПП IV'!J27</f>
        <v>12481.963820000001</v>
      </c>
    </row>
    <row r="30" spans="1:7">
      <c r="A30" s="59" t="s">
        <v>149</v>
      </c>
      <c r="B30" s="61">
        <f>B26+B27+B28+B29</f>
        <v>2644319.1999000004</v>
      </c>
      <c r="C30" s="61">
        <f>C26+C27+C28+C29</f>
        <v>784758.30059999996</v>
      </c>
      <c r="D30" s="61">
        <f t="shared" ref="D30:G30" si="1">D26+D27+D28+D29</f>
        <v>507735.83519999997</v>
      </c>
      <c r="E30" s="61">
        <f t="shared" si="1"/>
        <v>449063.11233999999</v>
      </c>
      <c r="F30" s="61">
        <f t="shared" si="1"/>
        <v>455628.85988000006</v>
      </c>
      <c r="G30" s="61">
        <f t="shared" si="1"/>
        <v>447133.09188000002</v>
      </c>
    </row>
    <row r="31" spans="1:7" ht="15.75">
      <c r="A31" s="15"/>
      <c r="B31" s="15"/>
      <c r="C31" s="15"/>
      <c r="D31" s="15"/>
      <c r="E31" s="15"/>
      <c r="F31" s="15"/>
      <c r="G31" s="15"/>
    </row>
    <row r="32" spans="1:7" ht="15.75">
      <c r="A32" s="15"/>
      <c r="B32" s="15"/>
      <c r="C32" s="15"/>
      <c r="D32" s="15"/>
      <c r="E32" s="15"/>
      <c r="F32" s="15"/>
      <c r="G32" s="15"/>
    </row>
    <row r="33" spans="1:7" ht="63" customHeight="1">
      <c r="A33" s="90" t="s">
        <v>207</v>
      </c>
      <c r="B33" s="90"/>
      <c r="C33" s="90"/>
      <c r="D33" s="90"/>
      <c r="E33" s="90"/>
      <c r="F33" s="90"/>
      <c r="G33" s="90"/>
    </row>
    <row r="34" spans="1:7" ht="63" customHeight="1">
      <c r="A34" s="89" t="s">
        <v>354</v>
      </c>
      <c r="B34" s="89"/>
      <c r="C34" s="89"/>
      <c r="D34" s="89"/>
      <c r="E34" s="89"/>
      <c r="F34" s="89"/>
      <c r="G34" s="89"/>
    </row>
    <row r="35" spans="1:7" ht="63" customHeight="1">
      <c r="A35" s="89"/>
      <c r="B35" s="89"/>
      <c r="C35" s="89"/>
      <c r="D35" s="89"/>
      <c r="E35" s="89"/>
      <c r="F35" s="89"/>
      <c r="G35" s="89"/>
    </row>
    <row r="36" spans="1:7" ht="63" customHeight="1">
      <c r="A36" s="89"/>
      <c r="B36" s="89"/>
      <c r="C36" s="89"/>
      <c r="D36" s="89"/>
      <c r="E36" s="89"/>
      <c r="F36" s="89"/>
      <c r="G36" s="89"/>
    </row>
    <row r="37" spans="1:7" ht="63" customHeight="1">
      <c r="A37" s="89"/>
      <c r="B37" s="89"/>
      <c r="C37" s="89"/>
      <c r="D37" s="89"/>
      <c r="E37" s="89"/>
      <c r="F37" s="89"/>
      <c r="G37" s="89"/>
    </row>
    <row r="38" spans="1:7" ht="63" customHeight="1">
      <c r="A38" s="89"/>
      <c r="B38" s="89"/>
      <c r="C38" s="89"/>
      <c r="D38" s="89"/>
      <c r="E38" s="89"/>
      <c r="F38" s="89"/>
      <c r="G38" s="89"/>
    </row>
    <row r="39" spans="1:7" ht="63" customHeight="1">
      <c r="A39" s="89"/>
      <c r="B39" s="89"/>
      <c r="C39" s="89"/>
      <c r="D39" s="89"/>
      <c r="E39" s="89"/>
      <c r="F39" s="89"/>
      <c r="G39" s="89"/>
    </row>
    <row r="40" spans="1:7" ht="63" customHeight="1">
      <c r="A40" s="89"/>
      <c r="B40" s="89"/>
      <c r="C40" s="89"/>
      <c r="D40" s="89"/>
      <c r="E40" s="89"/>
      <c r="F40" s="89"/>
      <c r="G40" s="89"/>
    </row>
    <row r="41" spans="1:7" ht="63" customHeight="1">
      <c r="A41" s="89"/>
      <c r="B41" s="89"/>
      <c r="C41" s="89"/>
      <c r="D41" s="89"/>
      <c r="E41" s="89"/>
      <c r="F41" s="89"/>
      <c r="G41" s="89"/>
    </row>
    <row r="42" spans="1:7" ht="63" customHeight="1">
      <c r="A42" s="89"/>
      <c r="B42" s="89"/>
      <c r="C42" s="89"/>
      <c r="D42" s="89"/>
      <c r="E42" s="89"/>
      <c r="F42" s="89"/>
      <c r="G42" s="89"/>
    </row>
    <row r="43" spans="1:7" ht="63" customHeight="1">
      <c r="A43" s="89"/>
      <c r="B43" s="89"/>
      <c r="C43" s="89"/>
      <c r="D43" s="89"/>
      <c r="E43" s="89"/>
      <c r="F43" s="89"/>
      <c r="G43" s="89"/>
    </row>
    <row r="44" spans="1:7" ht="63" customHeight="1">
      <c r="A44" s="89"/>
      <c r="B44" s="89"/>
      <c r="C44" s="89"/>
      <c r="D44" s="89"/>
      <c r="E44" s="89"/>
      <c r="F44" s="89"/>
      <c r="G44" s="89"/>
    </row>
    <row r="45" spans="1:7" ht="126" customHeight="1">
      <c r="A45" s="89"/>
      <c r="B45" s="89"/>
      <c r="C45" s="89"/>
      <c r="D45" s="89"/>
      <c r="E45" s="89"/>
      <c r="F45" s="89"/>
      <c r="G45" s="89"/>
    </row>
    <row r="46" spans="1:7" ht="48" customHeight="1">
      <c r="A46" s="90" t="s">
        <v>208</v>
      </c>
      <c r="B46" s="90"/>
      <c r="C46" s="90"/>
      <c r="D46" s="90"/>
      <c r="E46" s="90"/>
      <c r="F46" s="90"/>
      <c r="G46" s="90"/>
    </row>
    <row r="47" spans="1:7" ht="409.5" customHeight="1">
      <c r="A47" s="88" t="s">
        <v>355</v>
      </c>
      <c r="B47" s="88"/>
      <c r="C47" s="88"/>
      <c r="D47" s="88"/>
      <c r="E47" s="88"/>
      <c r="F47" s="88"/>
      <c r="G47" s="88"/>
    </row>
    <row r="48" spans="1:7">
      <c r="A48" s="88"/>
      <c r="B48" s="88"/>
      <c r="C48" s="88"/>
      <c r="D48" s="88"/>
      <c r="E48" s="88"/>
      <c r="F48" s="88"/>
      <c r="G48" s="88"/>
    </row>
    <row r="49" spans="1:7">
      <c r="A49" s="88"/>
      <c r="B49" s="88"/>
      <c r="C49" s="88"/>
      <c r="D49" s="88"/>
      <c r="E49" s="88"/>
      <c r="F49" s="88"/>
      <c r="G49" s="88"/>
    </row>
    <row r="50" spans="1:7">
      <c r="A50" s="88"/>
      <c r="B50" s="88"/>
      <c r="C50" s="88"/>
      <c r="D50" s="88"/>
      <c r="E50" s="88"/>
      <c r="F50" s="88"/>
      <c r="G50" s="88"/>
    </row>
    <row r="51" spans="1:7">
      <c r="A51" s="88"/>
      <c r="B51" s="88"/>
      <c r="C51" s="88"/>
      <c r="D51" s="88"/>
      <c r="E51" s="88"/>
      <c r="F51" s="88"/>
      <c r="G51" s="88"/>
    </row>
    <row r="52" spans="1:7">
      <c r="A52" s="88"/>
      <c r="B52" s="88"/>
      <c r="C52" s="88"/>
      <c r="D52" s="88"/>
      <c r="E52" s="88"/>
      <c r="F52" s="88"/>
      <c r="G52" s="88"/>
    </row>
    <row r="53" spans="1:7">
      <c r="A53" s="88"/>
      <c r="B53" s="88"/>
      <c r="C53" s="88"/>
      <c r="D53" s="88"/>
      <c r="E53" s="88"/>
      <c r="F53" s="88"/>
      <c r="G53" s="88"/>
    </row>
    <row r="54" spans="1:7">
      <c r="A54" s="88"/>
      <c r="B54" s="88"/>
      <c r="C54" s="88"/>
      <c r="D54" s="88"/>
      <c r="E54" s="88"/>
      <c r="F54" s="88"/>
      <c r="G54" s="88"/>
    </row>
    <row r="55" spans="1:7">
      <c r="A55" s="88"/>
      <c r="B55" s="88"/>
      <c r="C55" s="88"/>
      <c r="D55" s="88"/>
      <c r="E55" s="88"/>
      <c r="F55" s="88"/>
      <c r="G55" s="88"/>
    </row>
    <row r="56" spans="1:7">
      <c r="A56" s="88"/>
      <c r="B56" s="88"/>
      <c r="C56" s="88"/>
      <c r="D56" s="88"/>
      <c r="E56" s="88"/>
      <c r="F56" s="88"/>
      <c r="G56" s="88"/>
    </row>
    <row r="57" spans="1:7">
      <c r="A57" s="88"/>
      <c r="B57" s="88"/>
      <c r="C57" s="88"/>
      <c r="D57" s="88"/>
      <c r="E57" s="88"/>
      <c r="F57" s="88"/>
      <c r="G57" s="88"/>
    </row>
    <row r="58" spans="1:7">
      <c r="A58" s="88"/>
      <c r="B58" s="88"/>
      <c r="C58" s="88"/>
      <c r="D58" s="88"/>
      <c r="E58" s="88"/>
      <c r="F58" s="88"/>
      <c r="G58" s="88"/>
    </row>
    <row r="59" spans="1:7">
      <c r="A59" s="88"/>
      <c r="B59" s="88"/>
      <c r="C59" s="88"/>
      <c r="D59" s="88"/>
      <c r="E59" s="88"/>
      <c r="F59" s="88"/>
      <c r="G59" s="88"/>
    </row>
    <row r="60" spans="1:7">
      <c r="A60" s="88"/>
      <c r="B60" s="88"/>
      <c r="C60" s="88"/>
      <c r="D60" s="88"/>
      <c r="E60" s="88"/>
      <c r="F60" s="88"/>
      <c r="G60" s="88"/>
    </row>
    <row r="61" spans="1:7">
      <c r="A61" s="88"/>
      <c r="B61" s="88"/>
      <c r="C61" s="88"/>
      <c r="D61" s="88"/>
      <c r="E61" s="88"/>
      <c r="F61" s="88"/>
      <c r="G61" s="88"/>
    </row>
    <row r="62" spans="1:7">
      <c r="A62" s="88"/>
      <c r="B62" s="88"/>
      <c r="C62" s="88"/>
      <c r="D62" s="88"/>
      <c r="E62" s="88"/>
      <c r="F62" s="88"/>
      <c r="G62" s="88"/>
    </row>
    <row r="63" spans="1:7">
      <c r="A63" s="88"/>
      <c r="B63" s="88"/>
      <c r="C63" s="88"/>
      <c r="D63" s="88"/>
      <c r="E63" s="88"/>
      <c r="F63" s="88"/>
      <c r="G63" s="88"/>
    </row>
    <row r="64" spans="1:7">
      <c r="A64" s="88"/>
      <c r="B64" s="88"/>
      <c r="C64" s="88"/>
      <c r="D64" s="88"/>
      <c r="E64" s="88"/>
      <c r="F64" s="88"/>
      <c r="G64" s="88"/>
    </row>
    <row r="65" spans="1:7">
      <c r="A65" s="88"/>
      <c r="B65" s="88"/>
      <c r="C65" s="88"/>
      <c r="D65" s="88"/>
      <c r="E65" s="88"/>
      <c r="F65" s="88"/>
      <c r="G65" s="88"/>
    </row>
    <row r="66" spans="1:7">
      <c r="A66" s="88"/>
      <c r="B66" s="88"/>
      <c r="C66" s="88"/>
      <c r="D66" s="88"/>
      <c r="E66" s="88"/>
      <c r="F66" s="88"/>
      <c r="G66" s="88"/>
    </row>
    <row r="67" spans="1:7">
      <c r="A67" s="88"/>
      <c r="B67" s="88"/>
      <c r="C67" s="88"/>
      <c r="D67" s="88"/>
      <c r="E67" s="88"/>
      <c r="F67" s="88"/>
      <c r="G67" s="88"/>
    </row>
    <row r="68" spans="1:7">
      <c r="A68" s="88"/>
      <c r="B68" s="88"/>
      <c r="C68" s="88"/>
      <c r="D68" s="88"/>
      <c r="E68" s="88"/>
      <c r="F68" s="88"/>
      <c r="G68" s="88"/>
    </row>
    <row r="69" spans="1:7">
      <c r="A69" s="88"/>
      <c r="B69" s="88"/>
      <c r="C69" s="88"/>
      <c r="D69" s="88"/>
      <c r="E69" s="88"/>
      <c r="F69" s="88"/>
      <c r="G69" s="88"/>
    </row>
    <row r="70" spans="1:7" ht="12.75" customHeight="1">
      <c r="A70" s="88"/>
      <c r="B70" s="88"/>
      <c r="C70" s="88"/>
      <c r="D70" s="88"/>
      <c r="E70" s="88"/>
      <c r="F70" s="88"/>
      <c r="G70" s="88"/>
    </row>
    <row r="71" spans="1:7" hidden="1">
      <c r="A71" s="88"/>
      <c r="B71" s="88"/>
      <c r="C71" s="88"/>
      <c r="D71" s="88"/>
      <c r="E71" s="88"/>
      <c r="F71" s="88"/>
      <c r="G71" s="88"/>
    </row>
  </sheetData>
  <mergeCells count="29">
    <mergeCell ref="A47:G71"/>
    <mergeCell ref="A34:G45"/>
    <mergeCell ref="B22:G22"/>
    <mergeCell ref="B21:G21"/>
    <mergeCell ref="B19:G19"/>
    <mergeCell ref="A46:G46"/>
    <mergeCell ref="A33:G33"/>
    <mergeCell ref="B13:G13"/>
    <mergeCell ref="B14:G14"/>
    <mergeCell ref="A24:A25"/>
    <mergeCell ref="B24:G24"/>
    <mergeCell ref="B23:G23"/>
    <mergeCell ref="A18:A23"/>
    <mergeCell ref="B15:G15"/>
    <mergeCell ref="B16:G16"/>
    <mergeCell ref="B17:G17"/>
    <mergeCell ref="B18:G18"/>
    <mergeCell ref="B20:G20"/>
    <mergeCell ref="E2:G2"/>
    <mergeCell ref="E3:G3"/>
    <mergeCell ref="E4:G4"/>
    <mergeCell ref="E5:G5"/>
    <mergeCell ref="B12:G12"/>
    <mergeCell ref="B11:G11"/>
    <mergeCell ref="A6:G6"/>
    <mergeCell ref="A7:G7"/>
    <mergeCell ref="A8:G8"/>
    <mergeCell ref="A9:G9"/>
    <mergeCell ref="A10:G10"/>
  </mergeCells>
  <pageMargins left="0.70866141732283472" right="0.70866141732283472" top="0.74803149606299213" bottom="0.74803149606299213" header="0.31496062992125984" footer="0.31496062992125984"/>
  <pageSetup paperSize="9" scale="95" orientation="landscape" useFirstPageNumber="1" r:id="rId1"/>
  <headerFooter differentFirst="1" scaleWithDoc="0"/>
  <rowBreaks count="5" manualBreakCount="5">
    <brk id="17" max="6" man="1"/>
    <brk id="21" max="6" man="1"/>
    <brk id="30" max="6" man="1"/>
    <brk id="44" max="6" man="1"/>
    <brk id="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view="pageBreakPreview" zoomScale="85" zoomScaleNormal="85" zoomScaleSheetLayoutView="85" zoomScalePageLayoutView="70" workbookViewId="0">
      <selection activeCell="D9" sqref="D9"/>
    </sheetView>
  </sheetViews>
  <sheetFormatPr defaultColWidth="9.140625" defaultRowHeight="18.75"/>
  <cols>
    <col min="1" max="1" width="14" style="22" customWidth="1"/>
    <col min="2" max="2" width="60.28515625" style="23" customWidth="1"/>
    <col min="3" max="3" width="30.5703125" style="23" customWidth="1"/>
    <col min="4" max="4" width="17.5703125" style="23" customWidth="1"/>
    <col min="5" max="5" width="19.7109375" style="10" customWidth="1"/>
    <col min="6" max="7" width="9.140625" style="10" customWidth="1"/>
    <col min="8" max="9" width="9.42578125" style="10" customWidth="1"/>
    <col min="10" max="10" width="7.85546875" style="10" customWidth="1"/>
    <col min="11" max="11" width="32.85546875" style="10" customWidth="1"/>
    <col min="12" max="16" width="9.140625" style="10"/>
    <col min="17" max="19" width="0" style="10" hidden="1" customWidth="1"/>
    <col min="20" max="16384" width="9.140625" style="10"/>
  </cols>
  <sheetData>
    <row r="1" spans="1:28">
      <c r="A1" s="92" t="s">
        <v>373</v>
      </c>
      <c r="B1" s="93"/>
      <c r="C1" s="93"/>
      <c r="D1" s="93"/>
      <c r="E1" s="93"/>
      <c r="F1" s="93"/>
      <c r="G1" s="93"/>
      <c r="H1" s="93"/>
      <c r="I1" s="93"/>
      <c r="J1" s="93"/>
      <c r="K1" s="93"/>
    </row>
    <row r="3" spans="1:28" ht="18.75" customHeight="1">
      <c r="A3" s="91" t="s">
        <v>128</v>
      </c>
      <c r="B3" s="91" t="s">
        <v>162</v>
      </c>
      <c r="C3" s="91" t="s">
        <v>129</v>
      </c>
      <c r="D3" s="91" t="s">
        <v>304</v>
      </c>
      <c r="E3" s="91" t="s">
        <v>163</v>
      </c>
      <c r="F3" s="91" t="s">
        <v>130</v>
      </c>
      <c r="G3" s="91"/>
      <c r="H3" s="91"/>
      <c r="I3" s="91"/>
      <c r="J3" s="91"/>
      <c r="K3" s="91" t="s">
        <v>131</v>
      </c>
      <c r="L3" s="11"/>
    </row>
    <row r="4" spans="1:28" ht="102.75" customHeight="1">
      <c r="A4" s="91"/>
      <c r="B4" s="91"/>
      <c r="C4" s="91"/>
      <c r="D4" s="91"/>
      <c r="E4" s="91"/>
      <c r="F4" s="25" t="s">
        <v>5</v>
      </c>
      <c r="G4" s="25" t="s">
        <v>4</v>
      </c>
      <c r="H4" s="25" t="s">
        <v>3</v>
      </c>
      <c r="I4" s="25" t="s">
        <v>69</v>
      </c>
      <c r="J4" s="25" t="s">
        <v>70</v>
      </c>
      <c r="K4" s="91"/>
      <c r="L4" s="11"/>
    </row>
    <row r="5" spans="1:28">
      <c r="A5" s="25">
        <v>1</v>
      </c>
      <c r="B5" s="25">
        <v>2</v>
      </c>
      <c r="C5" s="25">
        <v>3</v>
      </c>
      <c r="D5" s="25">
        <v>4</v>
      </c>
      <c r="E5" s="25">
        <v>5</v>
      </c>
      <c r="F5" s="25">
        <v>6</v>
      </c>
      <c r="G5" s="25">
        <v>7</v>
      </c>
      <c r="H5" s="25">
        <v>8</v>
      </c>
      <c r="I5" s="25">
        <v>9</v>
      </c>
      <c r="J5" s="25">
        <v>10</v>
      </c>
      <c r="K5" s="25">
        <v>11</v>
      </c>
      <c r="L5" s="11"/>
    </row>
    <row r="6" spans="1:28">
      <c r="A6" s="25">
        <v>1</v>
      </c>
      <c r="B6" s="91" t="s">
        <v>391</v>
      </c>
      <c r="C6" s="91"/>
      <c r="D6" s="91"/>
      <c r="E6" s="91"/>
      <c r="F6" s="91"/>
      <c r="G6" s="91"/>
      <c r="H6" s="91"/>
      <c r="I6" s="91"/>
      <c r="J6" s="91"/>
      <c r="K6" s="91"/>
      <c r="L6" s="11"/>
    </row>
    <row r="7" spans="1:28" ht="150">
      <c r="A7" s="7" t="s">
        <v>7</v>
      </c>
      <c r="B7" s="6" t="s">
        <v>95</v>
      </c>
      <c r="C7" s="8" t="s">
        <v>305</v>
      </c>
      <c r="D7" s="8" t="s">
        <v>96</v>
      </c>
      <c r="E7" s="7" t="s">
        <v>356</v>
      </c>
      <c r="F7" s="55">
        <v>100</v>
      </c>
      <c r="G7" s="55">
        <v>100</v>
      </c>
      <c r="H7" s="55">
        <v>100</v>
      </c>
      <c r="I7" s="55">
        <v>100</v>
      </c>
      <c r="J7" s="55">
        <v>100</v>
      </c>
      <c r="K7" s="6" t="s">
        <v>202</v>
      </c>
      <c r="L7" s="11"/>
    </row>
    <row r="8" spans="1:28" ht="409.5">
      <c r="A8" s="7" t="s">
        <v>8</v>
      </c>
      <c r="B8" s="6" t="s">
        <v>133</v>
      </c>
      <c r="C8" s="8" t="s">
        <v>306</v>
      </c>
      <c r="D8" s="8" t="s">
        <v>96</v>
      </c>
      <c r="E8" s="56" t="s">
        <v>356</v>
      </c>
      <c r="F8" s="6">
        <v>100</v>
      </c>
      <c r="G8" s="6">
        <v>100</v>
      </c>
      <c r="H8" s="6">
        <v>100</v>
      </c>
      <c r="I8" s="6">
        <v>100</v>
      </c>
      <c r="J8" s="6">
        <v>100</v>
      </c>
      <c r="K8" s="6" t="s">
        <v>279</v>
      </c>
      <c r="L8" s="11"/>
    </row>
    <row r="9" spans="1:28" ht="409.5">
      <c r="A9" s="7" t="s">
        <v>9</v>
      </c>
      <c r="B9" s="6" t="s">
        <v>135</v>
      </c>
      <c r="C9" s="8" t="s">
        <v>306</v>
      </c>
      <c r="D9" s="8" t="s">
        <v>96</v>
      </c>
      <c r="E9" s="56" t="s">
        <v>406</v>
      </c>
      <c r="F9" s="6">
        <v>100</v>
      </c>
      <c r="G9" s="6">
        <v>105.6</v>
      </c>
      <c r="H9" s="76">
        <v>100</v>
      </c>
      <c r="I9" s="6">
        <v>105.6</v>
      </c>
      <c r="J9" s="6">
        <v>105.6</v>
      </c>
      <c r="K9" s="6" t="s">
        <v>319</v>
      </c>
      <c r="L9" s="11"/>
    </row>
    <row r="10" spans="1:28" ht="168.75">
      <c r="A10" s="7" t="s">
        <v>10</v>
      </c>
      <c r="B10" s="6" t="s">
        <v>118</v>
      </c>
      <c r="C10" s="8" t="s">
        <v>307</v>
      </c>
      <c r="D10" s="8" t="s">
        <v>96</v>
      </c>
      <c r="E10" s="56" t="s">
        <v>356</v>
      </c>
      <c r="F10" s="6">
        <v>100</v>
      </c>
      <c r="G10" s="6">
        <v>100</v>
      </c>
      <c r="H10" s="6">
        <v>100</v>
      </c>
      <c r="I10" s="6">
        <v>100</v>
      </c>
      <c r="J10" s="6">
        <v>100</v>
      </c>
      <c r="K10" s="6" t="s">
        <v>82</v>
      </c>
      <c r="L10" s="35"/>
      <c r="M10" s="36"/>
      <c r="N10" s="36"/>
      <c r="O10" s="36"/>
      <c r="P10" s="36"/>
      <c r="Q10" s="36"/>
      <c r="R10" s="36"/>
      <c r="S10" s="36"/>
      <c r="T10" s="36"/>
      <c r="U10" s="36"/>
      <c r="V10" s="36"/>
      <c r="W10" s="36"/>
      <c r="X10" s="36"/>
      <c r="Y10" s="36"/>
      <c r="Z10" s="36"/>
      <c r="AA10" s="36"/>
      <c r="AB10" s="36"/>
    </row>
    <row r="11" spans="1:28" ht="131.25" customHeight="1">
      <c r="A11" s="7" t="s">
        <v>11</v>
      </c>
      <c r="B11" s="6" t="s">
        <v>137</v>
      </c>
      <c r="C11" s="8" t="s">
        <v>308</v>
      </c>
      <c r="D11" s="8" t="s">
        <v>96</v>
      </c>
      <c r="E11" s="56" t="s">
        <v>407</v>
      </c>
      <c r="F11" s="6">
        <v>17.100000000000001</v>
      </c>
      <c r="G11" s="6">
        <v>15</v>
      </c>
      <c r="H11" s="6">
        <v>15</v>
      </c>
      <c r="I11" s="6">
        <v>15</v>
      </c>
      <c r="J11" s="6">
        <v>15</v>
      </c>
      <c r="K11" s="6" t="s">
        <v>77</v>
      </c>
      <c r="L11" s="35"/>
      <c r="M11" s="36"/>
      <c r="N11" s="36"/>
      <c r="O11" s="36"/>
      <c r="P11" s="36"/>
      <c r="Q11" s="36"/>
      <c r="R11" s="36"/>
      <c r="S11" s="36"/>
      <c r="T11" s="36"/>
      <c r="U11" s="36"/>
      <c r="V11" s="36"/>
      <c r="W11" s="36"/>
      <c r="X11" s="36"/>
      <c r="Y11" s="36"/>
      <c r="Z11" s="36"/>
      <c r="AA11" s="36"/>
      <c r="AB11" s="36"/>
    </row>
    <row r="12" spans="1:28" ht="225">
      <c r="A12" s="7" t="s">
        <v>12</v>
      </c>
      <c r="B12" s="6" t="s">
        <v>114</v>
      </c>
      <c r="C12" s="8" t="s">
        <v>309</v>
      </c>
      <c r="D12" s="8" t="s">
        <v>201</v>
      </c>
      <c r="E12" s="56" t="s">
        <v>357</v>
      </c>
      <c r="F12" s="6" t="s">
        <v>357</v>
      </c>
      <c r="G12" s="6" t="s">
        <v>357</v>
      </c>
      <c r="H12" s="6" t="s">
        <v>357</v>
      </c>
      <c r="I12" s="6" t="s">
        <v>357</v>
      </c>
      <c r="J12" s="6" t="s">
        <v>357</v>
      </c>
      <c r="K12" s="6" t="s">
        <v>41</v>
      </c>
      <c r="L12" s="11"/>
    </row>
    <row r="13" spans="1:28" ht="225">
      <c r="A13" s="7" t="s">
        <v>13</v>
      </c>
      <c r="B13" s="6" t="s">
        <v>136</v>
      </c>
      <c r="C13" s="8" t="s">
        <v>310</v>
      </c>
      <c r="D13" s="8" t="s">
        <v>201</v>
      </c>
      <c r="E13" s="56" t="s">
        <v>357</v>
      </c>
      <c r="F13" s="6" t="s">
        <v>357</v>
      </c>
      <c r="G13" s="6" t="s">
        <v>357</v>
      </c>
      <c r="H13" s="6" t="s">
        <v>357</v>
      </c>
      <c r="I13" s="6" t="s">
        <v>357</v>
      </c>
      <c r="J13" s="6" t="s">
        <v>357</v>
      </c>
      <c r="K13" s="6" t="s">
        <v>38</v>
      </c>
      <c r="L13" s="11"/>
    </row>
    <row r="14" spans="1:28" ht="203.25" customHeight="1">
      <c r="A14" s="7" t="s">
        <v>66</v>
      </c>
      <c r="B14" s="6" t="s">
        <v>116</v>
      </c>
      <c r="C14" s="8" t="s">
        <v>311</v>
      </c>
      <c r="D14" s="8" t="s">
        <v>201</v>
      </c>
      <c r="E14" s="56" t="s">
        <v>357</v>
      </c>
      <c r="F14" s="6" t="s">
        <v>357</v>
      </c>
      <c r="G14" s="6" t="s">
        <v>357</v>
      </c>
      <c r="H14" s="6" t="s">
        <v>357</v>
      </c>
      <c r="I14" s="6" t="s">
        <v>357</v>
      </c>
      <c r="J14" s="6" t="s">
        <v>357</v>
      </c>
      <c r="K14" s="6" t="s">
        <v>65</v>
      </c>
      <c r="L14" s="11"/>
    </row>
    <row r="15" spans="1:28" ht="130.5" customHeight="1">
      <c r="A15" s="7" t="s">
        <v>153</v>
      </c>
      <c r="B15" s="6" t="s">
        <v>132</v>
      </c>
      <c r="C15" s="8" t="s">
        <v>312</v>
      </c>
      <c r="D15" s="8" t="s">
        <v>96</v>
      </c>
      <c r="E15" s="56" t="s">
        <v>356</v>
      </c>
      <c r="F15" s="6">
        <v>100</v>
      </c>
      <c r="G15" s="6">
        <v>100</v>
      </c>
      <c r="H15" s="6">
        <v>100</v>
      </c>
      <c r="I15" s="6">
        <v>100</v>
      </c>
      <c r="J15" s="6">
        <v>100</v>
      </c>
      <c r="K15" s="6" t="s">
        <v>43</v>
      </c>
      <c r="L15" s="11"/>
    </row>
    <row r="16" spans="1:28" ht="130.5" customHeight="1">
      <c r="A16" s="7" t="s">
        <v>154</v>
      </c>
      <c r="B16" s="6" t="s">
        <v>134</v>
      </c>
      <c r="C16" s="8" t="s">
        <v>312</v>
      </c>
      <c r="D16" s="8" t="s">
        <v>200</v>
      </c>
      <c r="E16" s="56" t="s">
        <v>390</v>
      </c>
      <c r="F16" s="6">
        <v>0</v>
      </c>
      <c r="G16" s="6">
        <v>0</v>
      </c>
      <c r="H16" s="6">
        <v>0</v>
      </c>
      <c r="I16" s="6">
        <v>0</v>
      </c>
      <c r="J16" s="6">
        <v>0</v>
      </c>
      <c r="K16" s="6" t="s">
        <v>43</v>
      </c>
      <c r="L16" s="11"/>
    </row>
    <row r="17" spans="1:28">
      <c r="A17" s="25">
        <v>2</v>
      </c>
      <c r="B17" s="91" t="s">
        <v>392</v>
      </c>
      <c r="C17" s="91"/>
      <c r="D17" s="91"/>
      <c r="E17" s="91"/>
      <c r="F17" s="91"/>
      <c r="G17" s="91"/>
      <c r="H17" s="91"/>
      <c r="I17" s="91"/>
      <c r="J17" s="91"/>
      <c r="K17" s="91"/>
      <c r="L17" s="11"/>
    </row>
    <row r="18" spans="1:28" ht="150">
      <c r="A18" s="7" t="s">
        <v>14</v>
      </c>
      <c r="B18" s="6" t="s">
        <v>138</v>
      </c>
      <c r="C18" s="8" t="s">
        <v>305</v>
      </c>
      <c r="D18" s="8" t="s">
        <v>96</v>
      </c>
      <c r="E18" s="9">
        <v>100</v>
      </c>
      <c r="F18" s="6">
        <v>100</v>
      </c>
      <c r="G18" s="6">
        <v>100</v>
      </c>
      <c r="H18" s="6">
        <v>100</v>
      </c>
      <c r="I18" s="6">
        <v>100</v>
      </c>
      <c r="J18" s="6">
        <v>100</v>
      </c>
      <c r="K18" s="6" t="s">
        <v>203</v>
      </c>
    </row>
    <row r="19" spans="1:28" ht="129" customHeight="1">
      <c r="A19" s="7" t="s">
        <v>15</v>
      </c>
      <c r="B19" s="6" t="s">
        <v>139</v>
      </c>
      <c r="C19" s="8" t="s">
        <v>311</v>
      </c>
      <c r="D19" s="8" t="s">
        <v>96</v>
      </c>
      <c r="E19" s="9">
        <v>83.9</v>
      </c>
      <c r="F19" s="6">
        <v>93</v>
      </c>
      <c r="G19" s="6">
        <v>83.9</v>
      </c>
      <c r="H19" s="6">
        <v>83.9</v>
      </c>
      <c r="I19" s="6">
        <v>83.9</v>
      </c>
      <c r="J19" s="6">
        <v>83.9</v>
      </c>
      <c r="K19" s="30" t="s">
        <v>71</v>
      </c>
      <c r="L19" s="37"/>
      <c r="M19" s="37"/>
      <c r="N19" s="37"/>
      <c r="O19" s="37"/>
      <c r="P19" s="37"/>
      <c r="Q19" s="37"/>
      <c r="R19" s="37"/>
      <c r="S19" s="37"/>
      <c r="T19" s="37"/>
      <c r="U19" s="37"/>
      <c r="V19" s="37"/>
      <c r="W19" s="37"/>
      <c r="X19" s="37"/>
      <c r="Y19" s="37"/>
      <c r="Z19" s="37"/>
      <c r="AA19" s="37"/>
      <c r="AB19" s="37"/>
    </row>
    <row r="20" spans="1:28" ht="75">
      <c r="A20" s="7" t="s">
        <v>16</v>
      </c>
      <c r="B20" s="6" t="s">
        <v>126</v>
      </c>
      <c r="C20" s="8" t="s">
        <v>313</v>
      </c>
      <c r="D20" s="8" t="s">
        <v>201</v>
      </c>
      <c r="E20" s="9">
        <v>0</v>
      </c>
      <c r="F20" s="6">
        <v>0</v>
      </c>
      <c r="G20" s="6">
        <v>0</v>
      </c>
      <c r="H20" s="6">
        <v>0</v>
      </c>
      <c r="I20" s="6">
        <v>0</v>
      </c>
      <c r="J20" s="6">
        <v>0</v>
      </c>
      <c r="K20" s="6" t="s">
        <v>76</v>
      </c>
    </row>
    <row r="21" spans="1:28" ht="126.75" customHeight="1">
      <c r="A21" s="7" t="s">
        <v>17</v>
      </c>
      <c r="B21" s="49" t="s">
        <v>303</v>
      </c>
      <c r="C21" s="8" t="s">
        <v>313</v>
      </c>
      <c r="D21" s="8" t="s">
        <v>201</v>
      </c>
      <c r="E21" s="9" t="s">
        <v>357</v>
      </c>
      <c r="F21" s="9" t="s">
        <v>357</v>
      </c>
      <c r="G21" s="9" t="s">
        <v>357</v>
      </c>
      <c r="H21" s="9" t="s">
        <v>357</v>
      </c>
      <c r="I21" s="9" t="s">
        <v>357</v>
      </c>
      <c r="J21" s="9" t="s">
        <v>357</v>
      </c>
      <c r="K21" s="9" t="s">
        <v>71</v>
      </c>
    </row>
    <row r="22" spans="1:28" ht="202.5" customHeight="1">
      <c r="A22" s="7" t="s">
        <v>18</v>
      </c>
      <c r="B22" s="49" t="s">
        <v>317</v>
      </c>
      <c r="C22" s="8" t="s">
        <v>313</v>
      </c>
      <c r="D22" s="8" t="s">
        <v>201</v>
      </c>
      <c r="E22" s="38">
        <v>0</v>
      </c>
      <c r="F22" s="38">
        <v>0</v>
      </c>
      <c r="G22" s="38">
        <v>0</v>
      </c>
      <c r="H22" s="38">
        <v>0</v>
      </c>
      <c r="I22" s="38">
        <v>0</v>
      </c>
      <c r="J22" s="38">
        <v>0</v>
      </c>
      <c r="K22" s="9" t="s">
        <v>314</v>
      </c>
    </row>
    <row r="23" spans="1:28">
      <c r="A23" s="19"/>
      <c r="B23" s="20"/>
      <c r="C23" s="21"/>
      <c r="D23" s="20"/>
      <c r="E23" s="21"/>
      <c r="F23" s="21"/>
      <c r="G23" s="21"/>
      <c r="H23" s="21"/>
      <c r="I23" s="21"/>
      <c r="J23" s="21"/>
      <c r="K23" s="21"/>
    </row>
    <row r="24" spans="1:28">
      <c r="A24" s="19"/>
      <c r="B24" s="20"/>
      <c r="C24" s="21"/>
      <c r="D24" s="20"/>
      <c r="E24" s="21"/>
      <c r="F24" s="21"/>
      <c r="G24" s="21"/>
      <c r="H24" s="21"/>
      <c r="I24" s="21"/>
      <c r="J24" s="21"/>
      <c r="K24" s="21"/>
    </row>
    <row r="25" spans="1:28">
      <c r="A25" s="19"/>
      <c r="B25" s="20"/>
      <c r="C25" s="21"/>
      <c r="D25" s="20"/>
      <c r="E25" s="21"/>
      <c r="F25" s="21"/>
      <c r="G25" s="21"/>
      <c r="H25" s="21"/>
      <c r="I25" s="21"/>
      <c r="J25" s="21"/>
      <c r="K25" s="21"/>
    </row>
    <row r="26" spans="1:28">
      <c r="A26" s="19"/>
      <c r="B26" s="20"/>
      <c r="C26" s="21"/>
      <c r="D26" s="20"/>
      <c r="E26" s="21"/>
      <c r="F26" s="21"/>
      <c r="G26" s="21"/>
      <c r="H26" s="21"/>
      <c r="I26" s="21"/>
      <c r="J26" s="21"/>
      <c r="K26" s="21"/>
    </row>
  </sheetData>
  <mergeCells count="10">
    <mergeCell ref="B6:K6"/>
    <mergeCell ref="B17:K17"/>
    <mergeCell ref="A1:K1"/>
    <mergeCell ref="A3:A4"/>
    <mergeCell ref="B3:B4"/>
    <mergeCell ref="C3:C4"/>
    <mergeCell ref="D3:D4"/>
    <mergeCell ref="E3:E4"/>
    <mergeCell ref="F3:J3"/>
    <mergeCell ref="K3:K4"/>
  </mergeCells>
  <pageMargins left="0.55118110236220474" right="0.15748031496062992" top="0.43307086614173229" bottom="0.27559055118110237" header="0.23622047244094491" footer="0.31496062992125984"/>
  <pageSetup paperSize="9" scale="61" firstPageNumber="3" fitToHeight="35"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55" zoomScaleNormal="100" zoomScaleSheetLayoutView="55" zoomScalePageLayoutView="55" workbookViewId="0">
      <selection activeCell="B21" sqref="B21"/>
    </sheetView>
  </sheetViews>
  <sheetFormatPr defaultColWidth="10.28515625" defaultRowHeight="18.75"/>
  <cols>
    <col min="1" max="1" width="11" style="18" bestFit="1" customWidth="1"/>
    <col min="2" max="2" width="40.140625" style="16" customWidth="1"/>
    <col min="3" max="3" width="22.5703125" style="16" customWidth="1"/>
    <col min="4" max="4" width="47.28515625" style="16" customWidth="1"/>
    <col min="5" max="5" width="58.42578125" style="16" customWidth="1"/>
    <col min="6" max="6" width="30.28515625" style="16" customWidth="1"/>
    <col min="7" max="16384" width="10.28515625" style="16"/>
  </cols>
  <sheetData>
    <row r="1" spans="1:6" ht="44.25" customHeight="1">
      <c r="A1" s="94" t="s">
        <v>374</v>
      </c>
      <c r="B1" s="94"/>
      <c r="C1" s="94"/>
      <c r="D1" s="94"/>
      <c r="E1" s="94"/>
      <c r="F1" s="94"/>
    </row>
    <row r="2" spans="1:6" s="17" customFormat="1" ht="37.5">
      <c r="A2" s="3" t="s">
        <v>20</v>
      </c>
      <c r="B2" s="26" t="s">
        <v>88</v>
      </c>
      <c r="C2" s="26" t="s">
        <v>89</v>
      </c>
      <c r="D2" s="26" t="s">
        <v>161</v>
      </c>
      <c r="E2" s="26" t="s">
        <v>90</v>
      </c>
      <c r="F2" s="26" t="s">
        <v>91</v>
      </c>
    </row>
    <row r="3" spans="1:6" s="17" customFormat="1">
      <c r="A3" s="3">
        <v>1</v>
      </c>
      <c r="B3" s="26">
        <v>2</v>
      </c>
      <c r="C3" s="26">
        <v>3</v>
      </c>
      <c r="D3" s="26">
        <v>4</v>
      </c>
      <c r="E3" s="26">
        <v>5</v>
      </c>
      <c r="F3" s="26">
        <v>6</v>
      </c>
    </row>
    <row r="4" spans="1:6" s="17" customFormat="1">
      <c r="A4" s="3">
        <v>1</v>
      </c>
      <c r="B4" s="95" t="s">
        <v>92</v>
      </c>
      <c r="C4" s="95"/>
      <c r="D4" s="95"/>
      <c r="E4" s="95"/>
      <c r="F4" s="95"/>
    </row>
    <row r="5" spans="1:6" ht="202.5" customHeight="1">
      <c r="A5" s="7" t="s">
        <v>7</v>
      </c>
      <c r="B5" s="4" t="s">
        <v>95</v>
      </c>
      <c r="C5" s="26" t="s">
        <v>96</v>
      </c>
      <c r="D5" s="4" t="s">
        <v>97</v>
      </c>
      <c r="E5" s="4" t="s">
        <v>98</v>
      </c>
      <c r="F5" s="4" t="s">
        <v>106</v>
      </c>
    </row>
    <row r="6" spans="1:6" ht="216.75" customHeight="1">
      <c r="A6" s="7" t="s">
        <v>8</v>
      </c>
      <c r="B6" s="4" t="s">
        <v>101</v>
      </c>
      <c r="C6" s="26" t="s">
        <v>96</v>
      </c>
      <c r="D6" s="4" t="s">
        <v>102</v>
      </c>
      <c r="E6" s="4" t="s">
        <v>103</v>
      </c>
      <c r="F6" s="4" t="s">
        <v>106</v>
      </c>
    </row>
    <row r="7" spans="1:6" ht="201" customHeight="1">
      <c r="A7" s="7" t="s">
        <v>9</v>
      </c>
      <c r="B7" s="4" t="s">
        <v>107</v>
      </c>
      <c r="C7" s="26" t="s">
        <v>96</v>
      </c>
      <c r="D7" s="4" t="s">
        <v>108</v>
      </c>
      <c r="E7" s="4" t="s">
        <v>103</v>
      </c>
      <c r="F7" s="4" t="s">
        <v>106</v>
      </c>
    </row>
    <row r="8" spans="1:6" ht="255" customHeight="1">
      <c r="A8" s="7" t="s">
        <v>10</v>
      </c>
      <c r="B8" s="6" t="s">
        <v>118</v>
      </c>
      <c r="C8" s="26" t="s">
        <v>96</v>
      </c>
      <c r="D8" s="4" t="s">
        <v>119</v>
      </c>
      <c r="E8" s="4" t="s">
        <v>120</v>
      </c>
      <c r="F8" s="4" t="s">
        <v>106</v>
      </c>
    </row>
    <row r="9" spans="1:6" ht="206.25">
      <c r="A9" s="7" t="s">
        <v>11</v>
      </c>
      <c r="B9" s="4" t="s">
        <v>113</v>
      </c>
      <c r="C9" s="26" t="s">
        <v>96</v>
      </c>
      <c r="D9" s="4" t="s">
        <v>111</v>
      </c>
      <c r="E9" s="4" t="s">
        <v>112</v>
      </c>
      <c r="F9" s="4" t="s">
        <v>106</v>
      </c>
    </row>
    <row r="10" spans="1:6" s="5" customFormat="1" ht="150">
      <c r="A10" s="7" t="s">
        <v>12</v>
      </c>
      <c r="B10" s="6" t="s">
        <v>114</v>
      </c>
      <c r="C10" s="26" t="s">
        <v>201</v>
      </c>
      <c r="D10" s="4" t="s">
        <v>115</v>
      </c>
      <c r="E10" s="4" t="s">
        <v>94</v>
      </c>
      <c r="F10" s="4" t="s">
        <v>106</v>
      </c>
    </row>
    <row r="11" spans="1:6" s="5" customFormat="1" ht="243.75">
      <c r="A11" s="7" t="s">
        <v>13</v>
      </c>
      <c r="B11" s="4" t="s">
        <v>109</v>
      </c>
      <c r="C11" s="26" t="s">
        <v>201</v>
      </c>
      <c r="D11" s="4" t="s">
        <v>110</v>
      </c>
      <c r="E11" s="4" t="s">
        <v>94</v>
      </c>
      <c r="F11" s="4" t="s">
        <v>106</v>
      </c>
    </row>
    <row r="12" spans="1:6" s="5" customFormat="1" ht="138.75" customHeight="1">
      <c r="A12" s="7" t="s">
        <v>66</v>
      </c>
      <c r="B12" s="6" t="s">
        <v>116</v>
      </c>
      <c r="C12" s="26" t="s">
        <v>201</v>
      </c>
      <c r="D12" s="4" t="s">
        <v>117</v>
      </c>
      <c r="E12" s="4" t="s">
        <v>94</v>
      </c>
      <c r="F12" s="4" t="s">
        <v>106</v>
      </c>
    </row>
    <row r="13" spans="1:6" s="5" customFormat="1" ht="323.25" customHeight="1">
      <c r="A13" s="7" t="s">
        <v>153</v>
      </c>
      <c r="B13" s="4" t="s">
        <v>99</v>
      </c>
      <c r="C13" s="26" t="s">
        <v>96</v>
      </c>
      <c r="D13" s="4" t="s">
        <v>100</v>
      </c>
      <c r="E13" s="4" t="s">
        <v>98</v>
      </c>
      <c r="F13" s="4" t="s">
        <v>106</v>
      </c>
    </row>
    <row r="14" spans="1:6" s="5" customFormat="1" ht="336" customHeight="1">
      <c r="A14" s="7" t="s">
        <v>154</v>
      </c>
      <c r="B14" s="4" t="s">
        <v>104</v>
      </c>
      <c r="C14" s="26" t="s">
        <v>200</v>
      </c>
      <c r="D14" s="4" t="s">
        <v>105</v>
      </c>
      <c r="E14" s="4" t="s">
        <v>94</v>
      </c>
      <c r="F14" s="4" t="s">
        <v>106</v>
      </c>
    </row>
    <row r="15" spans="1:6" s="5" customFormat="1" ht="18.75" customHeight="1">
      <c r="A15" s="3" t="s">
        <v>52</v>
      </c>
      <c r="B15" s="95" t="s">
        <v>121</v>
      </c>
      <c r="C15" s="95"/>
      <c r="D15" s="95"/>
      <c r="E15" s="95"/>
      <c r="F15" s="95"/>
    </row>
    <row r="16" spans="1:6" s="5" customFormat="1" ht="198" customHeight="1">
      <c r="A16" s="7" t="s">
        <v>14</v>
      </c>
      <c r="B16" s="4" t="s">
        <v>122</v>
      </c>
      <c r="C16" s="26" t="s">
        <v>96</v>
      </c>
      <c r="D16" s="4" t="s">
        <v>123</v>
      </c>
      <c r="E16" s="4" t="s">
        <v>103</v>
      </c>
      <c r="F16" s="4" t="s">
        <v>106</v>
      </c>
    </row>
    <row r="17" spans="1:6" s="5" customFormat="1" ht="168.75">
      <c r="A17" s="7" t="s">
        <v>15</v>
      </c>
      <c r="B17" s="4" t="s">
        <v>124</v>
      </c>
      <c r="C17" s="26" t="s">
        <v>96</v>
      </c>
      <c r="D17" s="4" t="s">
        <v>125</v>
      </c>
      <c r="E17" s="4" t="s">
        <v>94</v>
      </c>
      <c r="F17" s="4" t="s">
        <v>106</v>
      </c>
    </row>
    <row r="18" spans="1:6" s="5" customFormat="1" ht="87" customHeight="1">
      <c r="A18" s="7" t="s">
        <v>16</v>
      </c>
      <c r="B18" s="4" t="s">
        <v>126</v>
      </c>
      <c r="C18" s="26" t="s">
        <v>184</v>
      </c>
      <c r="D18" s="4" t="s">
        <v>127</v>
      </c>
      <c r="E18" s="4" t="s">
        <v>94</v>
      </c>
      <c r="F18" s="4" t="s">
        <v>106</v>
      </c>
    </row>
    <row r="19" spans="1:6" ht="37.5">
      <c r="A19" s="7" t="s">
        <v>17</v>
      </c>
      <c r="B19" s="50" t="s">
        <v>303</v>
      </c>
      <c r="C19" s="39" t="s">
        <v>184</v>
      </c>
      <c r="D19" s="4" t="s">
        <v>327</v>
      </c>
      <c r="E19" s="4" t="s">
        <v>94</v>
      </c>
      <c r="F19" s="4" t="s">
        <v>106</v>
      </c>
    </row>
    <row r="20" spans="1:6" ht="131.25">
      <c r="A20" s="7" t="s">
        <v>18</v>
      </c>
      <c r="B20" s="50" t="s">
        <v>317</v>
      </c>
      <c r="C20" s="39" t="s">
        <v>184</v>
      </c>
      <c r="D20" s="4" t="s">
        <v>324</v>
      </c>
      <c r="E20" s="4" t="s">
        <v>94</v>
      </c>
      <c r="F20" s="4" t="s">
        <v>106</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2" firstPageNumber="6" fitToHeight="14" orientation="landscape" useFirstPageNumber="1" r:id="rId1"/>
  <rowBreaks count="1" manualBreakCount="1">
    <brk id="1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BreakPreview" zoomScaleNormal="100" zoomScaleSheetLayoutView="100" zoomScalePageLayoutView="55" workbookViewId="0">
      <selection activeCell="G14" sqref="G14"/>
    </sheetView>
  </sheetViews>
  <sheetFormatPr defaultColWidth="10.28515625" defaultRowHeight="18.75"/>
  <cols>
    <col min="1" max="1" width="11" style="18" bestFit="1" customWidth="1"/>
    <col min="2" max="2" width="14.42578125" style="18" customWidth="1"/>
    <col min="3" max="3" width="16.28515625" style="18" customWidth="1"/>
    <col min="4" max="4" width="19" style="18" customWidth="1"/>
    <col min="5" max="5" width="45" style="16" customWidth="1"/>
    <col min="6" max="6" width="22.5703125" style="16" customWidth="1"/>
    <col min="7" max="7" width="48.140625" style="16" customWidth="1"/>
    <col min="8" max="16384" width="10.28515625" style="16"/>
  </cols>
  <sheetData>
    <row r="1" spans="1:7" ht="44.25" customHeight="1">
      <c r="A1" s="96" t="s">
        <v>375</v>
      </c>
      <c r="B1" s="96"/>
      <c r="C1" s="96"/>
      <c r="D1" s="96"/>
      <c r="E1" s="96"/>
      <c r="F1" s="96"/>
      <c r="G1" s="96"/>
    </row>
    <row r="2" spans="1:7" s="17" customFormat="1" ht="80.25" customHeight="1">
      <c r="A2" s="3" t="s">
        <v>20</v>
      </c>
      <c r="B2" s="3" t="s">
        <v>165</v>
      </c>
      <c r="C2" s="3" t="s">
        <v>168</v>
      </c>
      <c r="D2" s="3" t="s">
        <v>169</v>
      </c>
      <c r="E2" s="39" t="s">
        <v>170</v>
      </c>
      <c r="F2" s="39" t="s">
        <v>89</v>
      </c>
      <c r="G2" s="39" t="s">
        <v>171</v>
      </c>
    </row>
    <row r="3" spans="1:7" s="17" customFormat="1">
      <c r="A3" s="3">
        <v>1</v>
      </c>
      <c r="B3" s="3" t="s">
        <v>52</v>
      </c>
      <c r="C3" s="3" t="s">
        <v>186</v>
      </c>
      <c r="D3" s="3" t="s">
        <v>34</v>
      </c>
      <c r="E3" s="39">
        <v>5</v>
      </c>
      <c r="F3" s="39">
        <v>6</v>
      </c>
      <c r="G3" s="39">
        <v>7</v>
      </c>
    </row>
    <row r="4" spans="1:7" s="17" customFormat="1" ht="217.5" customHeight="1">
      <c r="A4" s="3" t="s">
        <v>62</v>
      </c>
      <c r="B4" s="3" t="s">
        <v>166</v>
      </c>
      <c r="C4" s="3" t="s">
        <v>166</v>
      </c>
      <c r="D4" s="3" t="s">
        <v>167</v>
      </c>
      <c r="E4" s="66" t="s">
        <v>398</v>
      </c>
      <c r="F4" s="64" t="s">
        <v>394</v>
      </c>
      <c r="G4" s="67" t="s">
        <v>395</v>
      </c>
    </row>
    <row r="5" spans="1:7" s="17" customFormat="1" ht="131.25">
      <c r="A5" s="3" t="s">
        <v>52</v>
      </c>
      <c r="B5" s="3" t="s">
        <v>166</v>
      </c>
      <c r="C5" s="3" t="s">
        <v>166</v>
      </c>
      <c r="D5" s="3" t="s">
        <v>175</v>
      </c>
      <c r="E5" s="65" t="s">
        <v>399</v>
      </c>
      <c r="F5" s="64" t="s">
        <v>184</v>
      </c>
      <c r="G5" s="65" t="s">
        <v>393</v>
      </c>
    </row>
    <row r="6" spans="1:7" s="17" customFormat="1" ht="356.25">
      <c r="A6" s="3" t="s">
        <v>186</v>
      </c>
      <c r="B6" s="3" t="s">
        <v>166</v>
      </c>
      <c r="C6" s="3" t="s">
        <v>166</v>
      </c>
      <c r="D6" s="3" t="s">
        <v>176</v>
      </c>
      <c r="E6" s="39" t="s">
        <v>231</v>
      </c>
      <c r="F6" s="39" t="s">
        <v>96</v>
      </c>
      <c r="G6" s="39" t="s">
        <v>253</v>
      </c>
    </row>
    <row r="7" spans="1:7" s="17" customFormat="1" ht="409.5">
      <c r="A7" s="3" t="s">
        <v>34</v>
      </c>
      <c r="B7" s="3" t="s">
        <v>166</v>
      </c>
      <c r="C7" s="3" t="s">
        <v>166</v>
      </c>
      <c r="D7" s="3" t="s">
        <v>188</v>
      </c>
      <c r="E7" s="39" t="s">
        <v>232</v>
      </c>
      <c r="F7" s="39" t="s">
        <v>96</v>
      </c>
      <c r="G7" s="63" t="s">
        <v>254</v>
      </c>
    </row>
    <row r="8" spans="1:7" s="17" customFormat="1" ht="129" customHeight="1">
      <c r="A8" s="3" t="s">
        <v>53</v>
      </c>
      <c r="B8" s="3" t="s">
        <v>166</v>
      </c>
      <c r="C8" s="3" t="s">
        <v>166</v>
      </c>
      <c r="D8" s="3" t="s">
        <v>189</v>
      </c>
      <c r="E8" s="39" t="s">
        <v>322</v>
      </c>
      <c r="F8" s="39" t="s">
        <v>96</v>
      </c>
      <c r="G8" s="39" t="s">
        <v>396</v>
      </c>
    </row>
    <row r="9" spans="1:7" s="17" customFormat="1" ht="180" customHeight="1">
      <c r="A9" s="3" t="s">
        <v>55</v>
      </c>
      <c r="B9" s="3" t="s">
        <v>166</v>
      </c>
      <c r="C9" s="3" t="s">
        <v>166</v>
      </c>
      <c r="D9" s="3" t="s">
        <v>197</v>
      </c>
      <c r="E9" s="64" t="s">
        <v>400</v>
      </c>
      <c r="F9" s="64" t="s">
        <v>184</v>
      </c>
      <c r="G9" s="64" t="s">
        <v>397</v>
      </c>
    </row>
    <row r="10" spans="1:7" s="17" customFormat="1" ht="282.75" customHeight="1">
      <c r="A10" s="3" t="s">
        <v>57</v>
      </c>
      <c r="B10" s="3" t="s">
        <v>166</v>
      </c>
      <c r="C10" s="3" t="s">
        <v>167</v>
      </c>
      <c r="D10" s="3" t="s">
        <v>166</v>
      </c>
      <c r="E10" s="39" t="s">
        <v>233</v>
      </c>
      <c r="F10" s="39" t="s">
        <v>96</v>
      </c>
      <c r="G10" s="63" t="s">
        <v>255</v>
      </c>
    </row>
    <row r="11" spans="1:7" s="17" customFormat="1" ht="168.75">
      <c r="A11" s="3" t="s">
        <v>59</v>
      </c>
      <c r="B11" s="3" t="s">
        <v>166</v>
      </c>
      <c r="C11" s="3" t="s">
        <v>167</v>
      </c>
      <c r="D11" s="3" t="s">
        <v>167</v>
      </c>
      <c r="E11" s="39" t="s">
        <v>234</v>
      </c>
      <c r="F11" s="39" t="s">
        <v>184</v>
      </c>
      <c r="G11" s="63" t="s">
        <v>326</v>
      </c>
    </row>
    <row r="12" spans="1:7" ht="193.5" customHeight="1">
      <c r="A12" s="3" t="s">
        <v>187</v>
      </c>
      <c r="B12" s="3" t="s">
        <v>166</v>
      </c>
      <c r="C12" s="3" t="s">
        <v>167</v>
      </c>
      <c r="D12" s="3" t="s">
        <v>173</v>
      </c>
      <c r="E12" s="39" t="s">
        <v>235</v>
      </c>
      <c r="F12" s="39" t="s">
        <v>96</v>
      </c>
      <c r="G12" s="63" t="s">
        <v>257</v>
      </c>
    </row>
    <row r="13" spans="1:7" ht="339" customHeight="1">
      <c r="A13" s="3" t="s">
        <v>188</v>
      </c>
      <c r="B13" s="3" t="s">
        <v>166</v>
      </c>
      <c r="C13" s="3" t="s">
        <v>167</v>
      </c>
      <c r="D13" s="3" t="s">
        <v>188</v>
      </c>
      <c r="E13" s="39" t="s">
        <v>236</v>
      </c>
      <c r="F13" s="39" t="s">
        <v>96</v>
      </c>
      <c r="G13" s="63" t="s">
        <v>272</v>
      </c>
    </row>
    <row r="14" spans="1:7" ht="339" customHeight="1">
      <c r="A14" s="3" t="s">
        <v>189</v>
      </c>
      <c r="B14" s="3" t="s">
        <v>166</v>
      </c>
      <c r="C14" s="3" t="s">
        <v>167</v>
      </c>
      <c r="D14" s="3" t="s">
        <v>191</v>
      </c>
      <c r="E14" s="75" t="s">
        <v>410</v>
      </c>
      <c r="F14" s="75" t="s">
        <v>96</v>
      </c>
      <c r="G14" s="78" t="s">
        <v>412</v>
      </c>
    </row>
    <row r="15" spans="1:7" ht="172.5" customHeight="1">
      <c r="A15" s="3" t="s">
        <v>190</v>
      </c>
      <c r="B15" s="3" t="s">
        <v>166</v>
      </c>
      <c r="C15" s="3" t="s">
        <v>177</v>
      </c>
      <c r="D15" s="3" t="s">
        <v>166</v>
      </c>
      <c r="E15" s="64" t="s">
        <v>403</v>
      </c>
      <c r="F15" s="64" t="s">
        <v>185</v>
      </c>
      <c r="G15" s="68" t="s">
        <v>404</v>
      </c>
    </row>
    <row r="16" spans="1:7" ht="66" customHeight="1">
      <c r="A16" s="3" t="s">
        <v>174</v>
      </c>
      <c r="B16" s="3" t="s">
        <v>166</v>
      </c>
      <c r="C16" s="3" t="s">
        <v>176</v>
      </c>
      <c r="D16" s="3" t="s">
        <v>166</v>
      </c>
      <c r="E16" s="39" t="s">
        <v>237</v>
      </c>
      <c r="F16" s="39" t="s">
        <v>184</v>
      </c>
      <c r="G16" s="77" t="s">
        <v>93</v>
      </c>
    </row>
    <row r="17" spans="1:7" ht="150">
      <c r="A17" s="3" t="s">
        <v>191</v>
      </c>
      <c r="B17" s="3" t="s">
        <v>166</v>
      </c>
      <c r="C17" s="3" t="s">
        <v>173</v>
      </c>
      <c r="D17" s="3" t="s">
        <v>166</v>
      </c>
      <c r="E17" s="39" t="s">
        <v>238</v>
      </c>
      <c r="F17" s="63" t="s">
        <v>184</v>
      </c>
      <c r="G17" s="77" t="s">
        <v>293</v>
      </c>
    </row>
    <row r="18" spans="1:7" ht="222.75" customHeight="1">
      <c r="A18" s="3" t="s">
        <v>192</v>
      </c>
      <c r="B18" s="3" t="s">
        <v>166</v>
      </c>
      <c r="C18" s="3" t="s">
        <v>173</v>
      </c>
      <c r="D18" s="3" t="s">
        <v>166</v>
      </c>
      <c r="E18" s="39" t="s">
        <v>282</v>
      </c>
      <c r="F18" s="63" t="s">
        <v>283</v>
      </c>
      <c r="G18" s="77" t="s">
        <v>292</v>
      </c>
    </row>
    <row r="19" spans="1:7" ht="171.75" customHeight="1">
      <c r="A19" s="3" t="s">
        <v>193</v>
      </c>
      <c r="B19" s="3" t="s">
        <v>166</v>
      </c>
      <c r="C19" s="3" t="s">
        <v>173</v>
      </c>
      <c r="D19" s="3" t="s">
        <v>167</v>
      </c>
      <c r="E19" s="39" t="s">
        <v>239</v>
      </c>
      <c r="F19" s="39" t="s">
        <v>283</v>
      </c>
      <c r="G19" s="77" t="s">
        <v>256</v>
      </c>
    </row>
    <row r="20" spans="1:7" ht="112.5">
      <c r="A20" s="3" t="s">
        <v>172</v>
      </c>
      <c r="B20" s="3" t="s">
        <v>166</v>
      </c>
      <c r="C20" s="3" t="s">
        <v>173</v>
      </c>
      <c r="D20" s="3" t="s">
        <v>175</v>
      </c>
      <c r="E20" s="39" t="s">
        <v>240</v>
      </c>
      <c r="F20" s="39" t="s">
        <v>280</v>
      </c>
      <c r="G20" s="77" t="s">
        <v>258</v>
      </c>
    </row>
    <row r="21" spans="1:7" ht="89.25" customHeight="1">
      <c r="A21" s="3" t="s">
        <v>194</v>
      </c>
      <c r="B21" s="3" t="s">
        <v>166</v>
      </c>
      <c r="C21" s="3" t="s">
        <v>173</v>
      </c>
      <c r="D21" s="3" t="s">
        <v>177</v>
      </c>
      <c r="E21" s="39" t="s">
        <v>241</v>
      </c>
      <c r="F21" s="39" t="s">
        <v>280</v>
      </c>
      <c r="G21" s="39" t="s">
        <v>259</v>
      </c>
    </row>
    <row r="22" spans="1:7" ht="112.5">
      <c r="A22" s="3" t="s">
        <v>195</v>
      </c>
      <c r="B22" s="3" t="s">
        <v>166</v>
      </c>
      <c r="C22" s="3" t="s">
        <v>173</v>
      </c>
      <c r="D22" s="3" t="s">
        <v>178</v>
      </c>
      <c r="E22" s="39" t="s">
        <v>242</v>
      </c>
      <c r="F22" s="39" t="s">
        <v>280</v>
      </c>
      <c r="G22" s="39" t="s">
        <v>260</v>
      </c>
    </row>
    <row r="23" spans="1:7" ht="124.5" customHeight="1">
      <c r="A23" s="3" t="s">
        <v>196</v>
      </c>
      <c r="B23" s="3" t="s">
        <v>166</v>
      </c>
      <c r="C23" s="3" t="s">
        <v>173</v>
      </c>
      <c r="D23" s="3" t="s">
        <v>179</v>
      </c>
      <c r="E23" s="39" t="s">
        <v>243</v>
      </c>
      <c r="F23" s="39" t="s">
        <v>185</v>
      </c>
      <c r="G23" s="39" t="s">
        <v>261</v>
      </c>
    </row>
    <row r="24" spans="1:7" ht="135.75" customHeight="1">
      <c r="A24" s="3" t="s">
        <v>197</v>
      </c>
      <c r="B24" s="3" t="s">
        <v>166</v>
      </c>
      <c r="C24" s="3" t="s">
        <v>173</v>
      </c>
      <c r="D24" s="3" t="s">
        <v>176</v>
      </c>
      <c r="E24" s="39" t="s">
        <v>244</v>
      </c>
      <c r="F24" s="39" t="s">
        <v>184</v>
      </c>
      <c r="G24" s="39" t="s">
        <v>262</v>
      </c>
    </row>
    <row r="25" spans="1:7" ht="132.75" customHeight="1">
      <c r="A25" s="3" t="s">
        <v>198</v>
      </c>
      <c r="B25" s="3" t="s">
        <v>166</v>
      </c>
      <c r="C25" s="3" t="s">
        <v>273</v>
      </c>
      <c r="D25" s="3" t="s">
        <v>166</v>
      </c>
      <c r="E25" s="39" t="s">
        <v>299</v>
      </c>
      <c r="F25" s="39" t="s">
        <v>280</v>
      </c>
      <c r="G25" s="39" t="s">
        <v>275</v>
      </c>
    </row>
    <row r="26" spans="1:7" ht="131.25">
      <c r="A26" s="3" t="s">
        <v>199</v>
      </c>
      <c r="B26" s="3" t="s">
        <v>166</v>
      </c>
      <c r="C26" s="3" t="s">
        <v>180</v>
      </c>
      <c r="D26" s="3" t="s">
        <v>166</v>
      </c>
      <c r="E26" s="39" t="s">
        <v>114</v>
      </c>
      <c r="F26" s="39" t="s">
        <v>184</v>
      </c>
      <c r="G26" s="39" t="s">
        <v>263</v>
      </c>
    </row>
    <row r="27" spans="1:7" ht="143.25" customHeight="1">
      <c r="A27" s="3" t="s">
        <v>209</v>
      </c>
      <c r="B27" s="3" t="s">
        <v>166</v>
      </c>
      <c r="C27" s="3" t="s">
        <v>180</v>
      </c>
      <c r="D27" s="3" t="s">
        <v>167</v>
      </c>
      <c r="E27" s="39" t="s">
        <v>245</v>
      </c>
      <c r="F27" s="39" t="s">
        <v>184</v>
      </c>
      <c r="G27" s="39" t="s">
        <v>264</v>
      </c>
    </row>
    <row r="28" spans="1:7" ht="120.75" customHeight="1">
      <c r="A28" s="3" t="s">
        <v>210</v>
      </c>
      <c r="B28" s="3" t="s">
        <v>166</v>
      </c>
      <c r="C28" s="3" t="s">
        <v>180</v>
      </c>
      <c r="D28" s="3" t="s">
        <v>175</v>
      </c>
      <c r="E28" s="39" t="s">
        <v>246</v>
      </c>
      <c r="F28" s="39" t="s">
        <v>184</v>
      </c>
      <c r="G28" s="39" t="s">
        <v>265</v>
      </c>
    </row>
    <row r="29" spans="1:7" ht="221.25" customHeight="1">
      <c r="A29" s="3" t="s">
        <v>211</v>
      </c>
      <c r="B29" s="3" t="s">
        <v>166</v>
      </c>
      <c r="C29" s="3" t="s">
        <v>389</v>
      </c>
      <c r="D29" s="3" t="s">
        <v>166</v>
      </c>
      <c r="E29" s="63" t="s">
        <v>388</v>
      </c>
      <c r="F29" s="63" t="s">
        <v>184</v>
      </c>
      <c r="G29" s="63"/>
    </row>
    <row r="30" spans="1:7" ht="56.25">
      <c r="A30" s="3" t="s">
        <v>212</v>
      </c>
      <c r="B30" s="3" t="s">
        <v>167</v>
      </c>
      <c r="C30" s="3" t="s">
        <v>166</v>
      </c>
      <c r="D30" s="3" t="s">
        <v>166</v>
      </c>
      <c r="E30" s="39" t="s">
        <v>247</v>
      </c>
      <c r="F30" s="39" t="s">
        <v>185</v>
      </c>
      <c r="G30" s="39" t="s">
        <v>266</v>
      </c>
    </row>
    <row r="31" spans="1:7" ht="143.25" customHeight="1">
      <c r="A31" s="3" t="s">
        <v>213</v>
      </c>
      <c r="B31" s="3" t="s">
        <v>167</v>
      </c>
      <c r="C31" s="3" t="s">
        <v>167</v>
      </c>
      <c r="D31" s="3" t="s">
        <v>166</v>
      </c>
      <c r="E31" s="39" t="s">
        <v>248</v>
      </c>
      <c r="F31" s="63" t="s">
        <v>184</v>
      </c>
      <c r="G31" s="63" t="s">
        <v>267</v>
      </c>
    </row>
    <row r="32" spans="1:7" ht="143.25" customHeight="1">
      <c r="A32" s="3" t="s">
        <v>214</v>
      </c>
      <c r="B32" s="3" t="s">
        <v>167</v>
      </c>
      <c r="C32" s="3" t="s">
        <v>167</v>
      </c>
      <c r="D32" s="3" t="s">
        <v>167</v>
      </c>
      <c r="E32" s="39" t="s">
        <v>249</v>
      </c>
      <c r="F32" s="39" t="s">
        <v>184</v>
      </c>
      <c r="G32" s="39" t="s">
        <v>268</v>
      </c>
    </row>
    <row r="33" spans="1:7" ht="245.25" customHeight="1">
      <c r="A33" s="3" t="s">
        <v>215</v>
      </c>
      <c r="B33" s="3" t="s">
        <v>167</v>
      </c>
      <c r="C33" s="3" t="s">
        <v>177</v>
      </c>
      <c r="D33" s="3" t="s">
        <v>167</v>
      </c>
      <c r="E33" s="68" t="s">
        <v>405</v>
      </c>
      <c r="F33" s="39" t="s">
        <v>201</v>
      </c>
      <c r="G33" s="68" t="s">
        <v>405</v>
      </c>
    </row>
    <row r="34" spans="1:7" ht="132" customHeight="1">
      <c r="A34" s="3" t="s">
        <v>216</v>
      </c>
      <c r="B34" s="3" t="s">
        <v>167</v>
      </c>
      <c r="C34" s="3" t="s">
        <v>318</v>
      </c>
      <c r="D34" s="3" t="s">
        <v>167</v>
      </c>
      <c r="E34" s="39" t="s">
        <v>317</v>
      </c>
      <c r="F34" s="39" t="s">
        <v>184</v>
      </c>
      <c r="G34" s="39" t="s">
        <v>324</v>
      </c>
    </row>
    <row r="35" spans="1:7" ht="56.25">
      <c r="A35" s="3" t="s">
        <v>401</v>
      </c>
      <c r="B35" s="3" t="s">
        <v>167</v>
      </c>
      <c r="C35" s="3" t="s">
        <v>181</v>
      </c>
      <c r="D35" s="3" t="s">
        <v>166</v>
      </c>
      <c r="E35" s="39" t="s">
        <v>250</v>
      </c>
      <c r="F35" s="39" t="s">
        <v>184</v>
      </c>
      <c r="G35" s="39" t="s">
        <v>269</v>
      </c>
    </row>
    <row r="36" spans="1:7" ht="131.25">
      <c r="A36" s="3" t="s">
        <v>402</v>
      </c>
      <c r="B36" s="3" t="s">
        <v>167</v>
      </c>
      <c r="C36" s="3" t="s">
        <v>182</v>
      </c>
      <c r="D36" s="3" t="s">
        <v>166</v>
      </c>
      <c r="E36" s="39" t="s">
        <v>301</v>
      </c>
      <c r="F36" s="39" t="s">
        <v>280</v>
      </c>
      <c r="G36" s="39" t="s">
        <v>270</v>
      </c>
    </row>
    <row r="37" spans="1:7" ht="54" customHeight="1">
      <c r="A37" s="3" t="s">
        <v>411</v>
      </c>
      <c r="B37" s="3" t="s">
        <v>167</v>
      </c>
      <c r="C37" s="3" t="s">
        <v>183</v>
      </c>
      <c r="D37" s="3" t="s">
        <v>166</v>
      </c>
      <c r="E37" s="39" t="s">
        <v>251</v>
      </c>
      <c r="F37" s="39" t="s">
        <v>184</v>
      </c>
      <c r="G37" s="39" t="s">
        <v>271</v>
      </c>
    </row>
  </sheetData>
  <mergeCells count="1">
    <mergeCell ref="A1:G1"/>
  </mergeCells>
  <printOptions horizontalCentered="1"/>
  <pageMargins left="0" right="0" top="0" bottom="0" header="0" footer="0"/>
  <pageSetup paperSize="9" scale="70" firstPageNumber="6" fitToHeight="14" orientation="landscape" useFirstPageNumber="1" r:id="rId1"/>
  <rowBreaks count="5" manualBreakCount="5">
    <brk id="7" max="6" man="1"/>
    <brk id="12" max="6" man="1"/>
    <brk id="22" max="6" man="1"/>
    <brk id="27" max="6" man="1"/>
    <brk id="30"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K361"/>
  <sheetViews>
    <sheetView topLeftCell="B349" zoomScale="120" zoomScaleNormal="120" zoomScaleSheetLayoutView="120" workbookViewId="0">
      <selection activeCell="G305" sqref="G305:K305"/>
    </sheetView>
  </sheetViews>
  <sheetFormatPr defaultColWidth="9.140625" defaultRowHeight="15"/>
  <cols>
    <col min="1" max="1" width="9.140625" style="27"/>
    <col min="2" max="2" width="37.5703125" style="28" customWidth="1"/>
    <col min="3" max="3" width="10.42578125" style="1" customWidth="1"/>
    <col min="4" max="4" width="16.140625" style="1" customWidth="1"/>
    <col min="5" max="5" width="12.5703125" style="1" customWidth="1"/>
    <col min="6" max="6" width="12.7109375" style="1" customWidth="1"/>
    <col min="7" max="11" width="9.140625" style="1"/>
    <col min="12" max="14" width="11.28515625" style="1" bestFit="1" customWidth="1"/>
    <col min="15" max="15" width="13" style="1" customWidth="1"/>
    <col min="16" max="16384" width="9.140625" style="1"/>
  </cols>
  <sheetData>
    <row r="1" spans="1:15" ht="15" customHeight="1">
      <c r="A1" s="139" t="s">
        <v>204</v>
      </c>
      <c r="B1" s="139"/>
      <c r="C1" s="139"/>
      <c r="D1" s="139"/>
      <c r="E1" s="139"/>
      <c r="F1" s="139"/>
      <c r="G1" s="139"/>
      <c r="H1" s="139"/>
      <c r="I1" s="139"/>
      <c r="J1" s="139"/>
      <c r="K1" s="139"/>
      <c r="L1" s="139"/>
      <c r="M1" s="139"/>
      <c r="N1" s="139"/>
      <c r="O1" s="139"/>
    </row>
    <row r="2" spans="1:15" ht="33" customHeight="1">
      <c r="A2" s="104" t="s">
        <v>20</v>
      </c>
      <c r="B2" s="99" t="s">
        <v>358</v>
      </c>
      <c r="C2" s="99" t="s">
        <v>24</v>
      </c>
      <c r="D2" s="99" t="s">
        <v>6</v>
      </c>
      <c r="E2" s="99" t="s">
        <v>30</v>
      </c>
      <c r="F2" s="127" t="s">
        <v>25</v>
      </c>
      <c r="G2" s="128"/>
      <c r="H2" s="128"/>
      <c r="I2" s="128"/>
      <c r="J2" s="128"/>
      <c r="K2" s="128"/>
      <c r="L2" s="128"/>
      <c r="M2" s="128"/>
      <c r="N2" s="129"/>
      <c r="O2" s="117" t="s">
        <v>26</v>
      </c>
    </row>
    <row r="3" spans="1:15">
      <c r="A3" s="104"/>
      <c r="B3" s="99"/>
      <c r="C3" s="99"/>
      <c r="D3" s="99"/>
      <c r="E3" s="99"/>
      <c r="F3" s="44">
        <v>2023</v>
      </c>
      <c r="G3" s="116">
        <v>2024</v>
      </c>
      <c r="H3" s="116"/>
      <c r="I3" s="116"/>
      <c r="J3" s="116"/>
      <c r="K3" s="116"/>
      <c r="L3" s="44" t="s">
        <v>3</v>
      </c>
      <c r="M3" s="44" t="s">
        <v>69</v>
      </c>
      <c r="N3" s="44" t="s">
        <v>70</v>
      </c>
      <c r="O3" s="117"/>
    </row>
    <row r="4" spans="1:15">
      <c r="A4" s="40">
        <v>1</v>
      </c>
      <c r="B4" s="41">
        <v>2</v>
      </c>
      <c r="C4" s="41">
        <v>3</v>
      </c>
      <c r="D4" s="41">
        <v>4</v>
      </c>
      <c r="E4" s="41">
        <v>5</v>
      </c>
      <c r="F4" s="41">
        <v>7</v>
      </c>
      <c r="G4" s="140">
        <v>6</v>
      </c>
      <c r="H4" s="140"/>
      <c r="I4" s="140"/>
      <c r="J4" s="140"/>
      <c r="K4" s="140"/>
      <c r="L4" s="41">
        <v>8</v>
      </c>
      <c r="M4" s="41">
        <v>9</v>
      </c>
      <c r="N4" s="41">
        <v>10</v>
      </c>
      <c r="O4" s="41">
        <v>12</v>
      </c>
    </row>
    <row r="5" spans="1:15">
      <c r="A5" s="104">
        <v>1</v>
      </c>
      <c r="B5" s="103" t="s">
        <v>35</v>
      </c>
      <c r="C5" s="99"/>
      <c r="D5" s="45" t="s">
        <v>21</v>
      </c>
      <c r="E5" s="58">
        <f>E6+E7+E8+E9</f>
        <v>2010039.0507400001</v>
      </c>
      <c r="F5" s="58">
        <f>F6+F7+F8+F9</f>
        <v>405153.89705999999</v>
      </c>
      <c r="G5" s="98">
        <f>G6+G7+G8+G9</f>
        <v>425887.36378999997</v>
      </c>
      <c r="H5" s="98"/>
      <c r="I5" s="98"/>
      <c r="J5" s="98"/>
      <c r="K5" s="98"/>
      <c r="L5" s="58">
        <f t="shared" ref="L5:N5" si="0">L6+L7+L8+L9</f>
        <v>392945.18140999996</v>
      </c>
      <c r="M5" s="58">
        <f t="shared" si="0"/>
        <v>393026.28824000002</v>
      </c>
      <c r="N5" s="58">
        <f t="shared" si="0"/>
        <v>393026.32024000003</v>
      </c>
      <c r="O5" s="117"/>
    </row>
    <row r="6" spans="1:15" ht="22.5">
      <c r="A6" s="104"/>
      <c r="B6" s="103"/>
      <c r="C6" s="99"/>
      <c r="D6" s="45" t="s">
        <v>28</v>
      </c>
      <c r="E6" s="58">
        <f>F6+G6+L6+M6+N6</f>
        <v>1346962</v>
      </c>
      <c r="F6" s="58">
        <f>F11+F19+F27+F35+F43+F51+F59+F67+F75++F83+F91+F99+F107+F115+F123+F131</f>
        <v>271969</v>
      </c>
      <c r="G6" s="130">
        <f>G11+G19+G27+G35+G43+G51+G59+G67+G75+G83+G91+G99+G107+G115+G123+G131</f>
        <v>279501</v>
      </c>
      <c r="H6" s="131"/>
      <c r="I6" s="131"/>
      <c r="J6" s="131"/>
      <c r="K6" s="132"/>
      <c r="L6" s="58">
        <f>L11+L19+L27+L35+L43+L51+L59+L67+L75++L83+L91+L99+L107+L115+L123+L131</f>
        <v>265164</v>
      </c>
      <c r="M6" s="58">
        <f>M11+M19+M27+M35+M43+M51+M59+M67+M75++M83+M91+M99+M107+M115+M123+M131</f>
        <v>265164</v>
      </c>
      <c r="N6" s="58">
        <f>N11+N19+N27+N35+N43+N51+N59+N67+N75++N83+N91+N99+N107+N115+N123+N131</f>
        <v>265164</v>
      </c>
      <c r="O6" s="117"/>
    </row>
    <row r="7" spans="1:15" ht="33.75">
      <c r="A7" s="104"/>
      <c r="B7" s="103"/>
      <c r="C7" s="99"/>
      <c r="D7" s="45" t="s">
        <v>1</v>
      </c>
      <c r="E7" s="58">
        <f t="shared" ref="E7:E8" si="1">F7+G7+L7+M7+N7</f>
        <v>38583</v>
      </c>
      <c r="F7" s="58">
        <f>F12+F20+F28+F36+F44+F52+F60+F68+F76+F84+F92+F100+F108+F116+F124+F132</f>
        <v>7500</v>
      </c>
      <c r="G7" s="98">
        <f>G20+G28+G36+G44+G60+G68+G76+G84+G92+G100+G108+G116+G124+G132</f>
        <v>8583</v>
      </c>
      <c r="H7" s="98"/>
      <c r="I7" s="98"/>
      <c r="J7" s="98"/>
      <c r="K7" s="98"/>
      <c r="L7" s="58">
        <f t="shared" ref="L7:N8" si="2">L12+L20+L28+L36+L44+L52+L60+L68+L76+L84+L92+L100+L108+L116+L124+L132</f>
        <v>7500</v>
      </c>
      <c r="M7" s="58">
        <f t="shared" si="2"/>
        <v>7500</v>
      </c>
      <c r="N7" s="58">
        <f t="shared" si="2"/>
        <v>7500</v>
      </c>
      <c r="O7" s="117"/>
    </row>
    <row r="8" spans="1:15" ht="33.75">
      <c r="A8" s="104"/>
      <c r="B8" s="103"/>
      <c r="C8" s="99"/>
      <c r="D8" s="45" t="s">
        <v>22</v>
      </c>
      <c r="E8" s="58">
        <f t="shared" si="1"/>
        <v>624494.05074000009</v>
      </c>
      <c r="F8" s="58">
        <f>F13+F21+F29+F37+F45+F53+F61+F69+F77+F85+F93+F101+F109+F117+F125+F133</f>
        <v>125684.89706</v>
      </c>
      <c r="G8" s="98">
        <f>G21+G29+G37+G53+G61+G69+G77+G85+G93+G101+G109+G117+G125+G133</f>
        <v>137803.36379</v>
      </c>
      <c r="H8" s="98"/>
      <c r="I8" s="98"/>
      <c r="J8" s="98"/>
      <c r="K8" s="98"/>
      <c r="L8" s="58">
        <f t="shared" si="2"/>
        <v>120281.18140999999</v>
      </c>
      <c r="M8" s="58">
        <f t="shared" si="2"/>
        <v>120362.28823999999</v>
      </c>
      <c r="N8" s="58">
        <f t="shared" si="2"/>
        <v>120362.32024</v>
      </c>
      <c r="O8" s="117"/>
    </row>
    <row r="9" spans="1:15" ht="24.75" customHeight="1">
      <c r="A9" s="104"/>
      <c r="B9" s="103"/>
      <c r="C9" s="99"/>
      <c r="D9" s="45" t="s">
        <v>2</v>
      </c>
      <c r="E9" s="58">
        <v>0</v>
      </c>
      <c r="F9" s="58">
        <v>0</v>
      </c>
      <c r="G9" s="98">
        <v>0</v>
      </c>
      <c r="H9" s="98"/>
      <c r="I9" s="98"/>
      <c r="J9" s="98"/>
      <c r="K9" s="98"/>
      <c r="L9" s="58">
        <v>0</v>
      </c>
      <c r="M9" s="58">
        <v>0</v>
      </c>
      <c r="N9" s="58">
        <v>0</v>
      </c>
      <c r="O9" s="117"/>
    </row>
    <row r="10" spans="1:15" ht="24.75" customHeight="1">
      <c r="A10" s="104" t="s">
        <v>7</v>
      </c>
      <c r="B10" s="103" t="s">
        <v>87</v>
      </c>
      <c r="C10" s="99"/>
      <c r="D10" s="45" t="s">
        <v>21</v>
      </c>
      <c r="E10" s="58">
        <v>0</v>
      </c>
      <c r="F10" s="58">
        <v>0</v>
      </c>
      <c r="G10" s="98">
        <v>0</v>
      </c>
      <c r="H10" s="98"/>
      <c r="I10" s="98"/>
      <c r="J10" s="98"/>
      <c r="K10" s="98"/>
      <c r="L10" s="58">
        <v>0</v>
      </c>
      <c r="M10" s="58">
        <v>0</v>
      </c>
      <c r="N10" s="58">
        <v>0</v>
      </c>
      <c r="O10" s="45"/>
    </row>
    <row r="11" spans="1:15" ht="24.75" customHeight="1">
      <c r="A11" s="104"/>
      <c r="B11" s="103"/>
      <c r="C11" s="99"/>
      <c r="D11" s="45" t="s">
        <v>28</v>
      </c>
      <c r="E11" s="58">
        <v>0</v>
      </c>
      <c r="F11" s="58">
        <v>0</v>
      </c>
      <c r="G11" s="98">
        <v>0</v>
      </c>
      <c r="H11" s="98"/>
      <c r="I11" s="98"/>
      <c r="J11" s="98"/>
      <c r="K11" s="98"/>
      <c r="L11" s="58">
        <v>0</v>
      </c>
      <c r="M11" s="58">
        <v>0</v>
      </c>
      <c r="N11" s="58">
        <v>0</v>
      </c>
      <c r="O11" s="45"/>
    </row>
    <row r="12" spans="1:15" ht="24.75" customHeight="1">
      <c r="A12" s="104"/>
      <c r="B12" s="103"/>
      <c r="C12" s="99"/>
      <c r="D12" s="45" t="s">
        <v>1</v>
      </c>
      <c r="E12" s="58">
        <v>0</v>
      </c>
      <c r="F12" s="58">
        <v>0</v>
      </c>
      <c r="G12" s="98">
        <v>0</v>
      </c>
      <c r="H12" s="98"/>
      <c r="I12" s="98"/>
      <c r="J12" s="98"/>
      <c r="K12" s="98"/>
      <c r="L12" s="58">
        <v>0</v>
      </c>
      <c r="M12" s="58">
        <v>0</v>
      </c>
      <c r="N12" s="58">
        <v>0</v>
      </c>
      <c r="O12" s="45"/>
    </row>
    <row r="13" spans="1:15" ht="39" customHeight="1">
      <c r="A13" s="104"/>
      <c r="B13" s="103"/>
      <c r="C13" s="99"/>
      <c r="D13" s="45" t="s">
        <v>22</v>
      </c>
      <c r="E13" s="58">
        <v>0</v>
      </c>
      <c r="F13" s="58">
        <v>0</v>
      </c>
      <c r="G13" s="98">
        <v>0</v>
      </c>
      <c r="H13" s="98"/>
      <c r="I13" s="98"/>
      <c r="J13" s="98"/>
      <c r="K13" s="98"/>
      <c r="L13" s="58">
        <v>0</v>
      </c>
      <c r="M13" s="58">
        <v>0</v>
      </c>
      <c r="N13" s="58">
        <v>0</v>
      </c>
      <c r="O13" s="45"/>
    </row>
    <row r="14" spans="1:15" ht="24.75" customHeight="1">
      <c r="A14" s="104"/>
      <c r="B14" s="103"/>
      <c r="C14" s="99"/>
      <c r="D14" s="45" t="s">
        <v>2</v>
      </c>
      <c r="E14" s="58">
        <v>0</v>
      </c>
      <c r="F14" s="58">
        <v>0</v>
      </c>
      <c r="G14" s="98">
        <v>0</v>
      </c>
      <c r="H14" s="98"/>
      <c r="I14" s="98"/>
      <c r="J14" s="98"/>
      <c r="K14" s="98"/>
      <c r="L14" s="58">
        <v>0</v>
      </c>
      <c r="M14" s="58">
        <v>0</v>
      </c>
      <c r="N14" s="58">
        <v>0</v>
      </c>
      <c r="O14" s="45"/>
    </row>
    <row r="15" spans="1:15" ht="24.75" customHeight="1">
      <c r="A15" s="104"/>
      <c r="B15" s="105" t="s">
        <v>376</v>
      </c>
      <c r="C15" s="104"/>
      <c r="D15" s="104"/>
      <c r="E15" s="100" t="s">
        <v>67</v>
      </c>
      <c r="F15" s="100" t="s">
        <v>68</v>
      </c>
      <c r="G15" s="100" t="s">
        <v>4</v>
      </c>
      <c r="H15" s="99" t="s">
        <v>298</v>
      </c>
      <c r="I15" s="99"/>
      <c r="J15" s="99"/>
      <c r="K15" s="99"/>
      <c r="L15" s="100" t="s">
        <v>3</v>
      </c>
      <c r="M15" s="100" t="s">
        <v>69</v>
      </c>
      <c r="N15" s="100" t="s">
        <v>70</v>
      </c>
      <c r="O15" s="45"/>
    </row>
    <row r="16" spans="1:15" ht="24.75" customHeight="1">
      <c r="A16" s="104"/>
      <c r="B16" s="105"/>
      <c r="C16" s="104"/>
      <c r="D16" s="104"/>
      <c r="E16" s="100"/>
      <c r="F16" s="100"/>
      <c r="G16" s="100"/>
      <c r="H16" s="42" t="s">
        <v>294</v>
      </c>
      <c r="I16" s="42" t="s">
        <v>295</v>
      </c>
      <c r="J16" s="42" t="s">
        <v>296</v>
      </c>
      <c r="K16" s="42" t="s">
        <v>297</v>
      </c>
      <c r="L16" s="100"/>
      <c r="M16" s="100"/>
      <c r="N16" s="100"/>
      <c r="O16" s="45"/>
    </row>
    <row r="17" spans="1:15" ht="24.75" customHeight="1">
      <c r="A17" s="104"/>
      <c r="B17" s="105"/>
      <c r="C17" s="104"/>
      <c r="D17" s="104"/>
      <c r="E17" s="43">
        <v>0</v>
      </c>
      <c r="F17" s="43">
        <v>0</v>
      </c>
      <c r="G17" s="43">
        <v>0</v>
      </c>
      <c r="H17" s="43">
        <v>0</v>
      </c>
      <c r="I17" s="43">
        <v>0</v>
      </c>
      <c r="J17" s="43">
        <v>0</v>
      </c>
      <c r="K17" s="43">
        <v>0</v>
      </c>
      <c r="L17" s="43">
        <v>0</v>
      </c>
      <c r="M17" s="43">
        <v>0</v>
      </c>
      <c r="N17" s="43">
        <v>0</v>
      </c>
      <c r="O17" s="45"/>
    </row>
    <row r="18" spans="1:15" ht="24.75" customHeight="1">
      <c r="A18" s="104" t="s">
        <v>8</v>
      </c>
      <c r="B18" s="103" t="s">
        <v>164</v>
      </c>
      <c r="C18" s="99"/>
      <c r="D18" s="45" t="s">
        <v>21</v>
      </c>
      <c r="E18" s="58">
        <f>E19+E20+E21+E22</f>
        <v>48859.709400000007</v>
      </c>
      <c r="F18" s="58">
        <f>F19+F20+F21+F22</f>
        <v>8268.6054000000004</v>
      </c>
      <c r="G18" s="98">
        <f>G19+G20+G21+G22</f>
        <v>10147.768</v>
      </c>
      <c r="H18" s="98"/>
      <c r="I18" s="98"/>
      <c r="J18" s="98"/>
      <c r="K18" s="98"/>
      <c r="L18" s="58">
        <f>L19+L20+L21+L22</f>
        <v>10147.768</v>
      </c>
      <c r="M18" s="58">
        <f t="shared" ref="M18:N18" si="3">M19+M20+M21+M22</f>
        <v>10147.768</v>
      </c>
      <c r="N18" s="58">
        <f t="shared" si="3"/>
        <v>10147.799999999999</v>
      </c>
      <c r="O18" s="45"/>
    </row>
    <row r="19" spans="1:15" ht="24.75" customHeight="1">
      <c r="A19" s="104"/>
      <c r="B19" s="103"/>
      <c r="C19" s="99"/>
      <c r="D19" s="45" t="s">
        <v>28</v>
      </c>
      <c r="E19" s="58">
        <f>F19+G19+L19+M19+N19</f>
        <v>0</v>
      </c>
      <c r="F19" s="58">
        <v>0</v>
      </c>
      <c r="G19" s="98">
        <v>0</v>
      </c>
      <c r="H19" s="98"/>
      <c r="I19" s="98"/>
      <c r="J19" s="98"/>
      <c r="K19" s="98"/>
      <c r="L19" s="58">
        <v>0</v>
      </c>
      <c r="M19" s="58">
        <v>0</v>
      </c>
      <c r="N19" s="58">
        <v>0</v>
      </c>
      <c r="O19" s="45"/>
    </row>
    <row r="20" spans="1:15" ht="24.75" customHeight="1">
      <c r="A20" s="104"/>
      <c r="B20" s="103"/>
      <c r="C20" s="99"/>
      <c r="D20" s="45" t="s">
        <v>1</v>
      </c>
      <c r="E20" s="58">
        <f t="shared" ref="E20:E22" si="4">F20+G20+L20+M20+N20</f>
        <v>0</v>
      </c>
      <c r="F20" s="58">
        <v>0</v>
      </c>
      <c r="G20" s="98">
        <v>0</v>
      </c>
      <c r="H20" s="98"/>
      <c r="I20" s="98"/>
      <c r="J20" s="98"/>
      <c r="K20" s="98"/>
      <c r="L20" s="58">
        <v>0</v>
      </c>
      <c r="M20" s="58">
        <v>0</v>
      </c>
      <c r="N20" s="58">
        <v>0</v>
      </c>
      <c r="O20" s="45"/>
    </row>
    <row r="21" spans="1:15" ht="33" customHeight="1">
      <c r="A21" s="104"/>
      <c r="B21" s="103"/>
      <c r="C21" s="99"/>
      <c r="D21" s="45" t="s">
        <v>22</v>
      </c>
      <c r="E21" s="58">
        <f t="shared" si="4"/>
        <v>48859.709400000007</v>
      </c>
      <c r="F21" s="58">
        <v>8268.6054000000004</v>
      </c>
      <c r="G21" s="98">
        <v>10147.768</v>
      </c>
      <c r="H21" s="98"/>
      <c r="I21" s="98"/>
      <c r="J21" s="98"/>
      <c r="K21" s="98"/>
      <c r="L21" s="57">
        <v>10147.768</v>
      </c>
      <c r="M21" s="57">
        <v>10147.768</v>
      </c>
      <c r="N21" s="57">
        <v>10147.799999999999</v>
      </c>
      <c r="O21" s="45"/>
    </row>
    <row r="22" spans="1:15" ht="24.75" customHeight="1">
      <c r="A22" s="104"/>
      <c r="B22" s="103"/>
      <c r="C22" s="99"/>
      <c r="D22" s="45" t="s">
        <v>2</v>
      </c>
      <c r="E22" s="58">
        <f t="shared" si="4"/>
        <v>0</v>
      </c>
      <c r="F22" s="58">
        <v>0</v>
      </c>
      <c r="G22" s="98">
        <v>0</v>
      </c>
      <c r="H22" s="98"/>
      <c r="I22" s="98"/>
      <c r="J22" s="98"/>
      <c r="K22" s="98"/>
      <c r="L22" s="58">
        <v>0</v>
      </c>
      <c r="M22" s="58">
        <v>0</v>
      </c>
      <c r="N22" s="58">
        <v>0</v>
      </c>
      <c r="O22" s="45"/>
    </row>
    <row r="23" spans="1:15" ht="24.75" customHeight="1">
      <c r="A23" s="104"/>
      <c r="B23" s="105" t="s">
        <v>377</v>
      </c>
      <c r="C23" s="104"/>
      <c r="D23" s="104"/>
      <c r="E23" s="100" t="s">
        <v>67</v>
      </c>
      <c r="F23" s="100" t="s">
        <v>68</v>
      </c>
      <c r="G23" s="100" t="s">
        <v>4</v>
      </c>
      <c r="H23" s="99" t="s">
        <v>298</v>
      </c>
      <c r="I23" s="99"/>
      <c r="J23" s="99"/>
      <c r="K23" s="99"/>
      <c r="L23" s="100" t="s">
        <v>3</v>
      </c>
      <c r="M23" s="100" t="s">
        <v>69</v>
      </c>
      <c r="N23" s="100" t="s">
        <v>70</v>
      </c>
      <c r="O23" s="45"/>
    </row>
    <row r="24" spans="1:15" ht="24.75" customHeight="1">
      <c r="A24" s="104"/>
      <c r="B24" s="105"/>
      <c r="C24" s="104"/>
      <c r="D24" s="104"/>
      <c r="E24" s="100"/>
      <c r="F24" s="100"/>
      <c r="G24" s="100"/>
      <c r="H24" s="42" t="s">
        <v>294</v>
      </c>
      <c r="I24" s="42" t="s">
        <v>295</v>
      </c>
      <c r="J24" s="42" t="s">
        <v>296</v>
      </c>
      <c r="K24" s="42" t="s">
        <v>297</v>
      </c>
      <c r="L24" s="100"/>
      <c r="M24" s="100"/>
      <c r="N24" s="100"/>
      <c r="O24" s="45"/>
    </row>
    <row r="25" spans="1:15" ht="24.75" customHeight="1">
      <c r="A25" s="104"/>
      <c r="B25" s="105"/>
      <c r="C25" s="104"/>
      <c r="D25" s="104"/>
      <c r="E25" s="43">
        <v>30</v>
      </c>
      <c r="F25" s="43">
        <v>30</v>
      </c>
      <c r="G25" s="43">
        <v>30</v>
      </c>
      <c r="H25" s="43">
        <v>30</v>
      </c>
      <c r="I25" s="43">
        <v>30</v>
      </c>
      <c r="J25" s="43">
        <v>30</v>
      </c>
      <c r="K25" s="43">
        <v>30</v>
      </c>
      <c r="L25" s="43">
        <v>30</v>
      </c>
      <c r="M25" s="43">
        <v>30</v>
      </c>
      <c r="N25" s="43">
        <v>30</v>
      </c>
      <c r="O25" s="45"/>
    </row>
    <row r="26" spans="1:15">
      <c r="A26" s="104" t="s">
        <v>9</v>
      </c>
      <c r="B26" s="103" t="s">
        <v>278</v>
      </c>
      <c r="C26" s="99"/>
      <c r="D26" s="45" t="s">
        <v>21</v>
      </c>
      <c r="E26" s="58">
        <f t="shared" ref="E26:E30" si="5">F26+G26+L26+M26+N26</f>
        <v>0</v>
      </c>
      <c r="F26" s="58">
        <v>0</v>
      </c>
      <c r="G26" s="98">
        <v>0</v>
      </c>
      <c r="H26" s="98"/>
      <c r="I26" s="98"/>
      <c r="J26" s="98"/>
      <c r="K26" s="98"/>
      <c r="L26" s="58">
        <v>0</v>
      </c>
      <c r="M26" s="58">
        <v>0</v>
      </c>
      <c r="N26" s="58">
        <v>0</v>
      </c>
      <c r="O26" s="45"/>
    </row>
    <row r="27" spans="1:15" ht="24.75" customHeight="1">
      <c r="A27" s="104"/>
      <c r="B27" s="103"/>
      <c r="C27" s="99"/>
      <c r="D27" s="45" t="s">
        <v>28</v>
      </c>
      <c r="E27" s="58">
        <f t="shared" si="5"/>
        <v>0</v>
      </c>
      <c r="F27" s="58">
        <v>0</v>
      </c>
      <c r="G27" s="98">
        <v>0</v>
      </c>
      <c r="H27" s="98"/>
      <c r="I27" s="98"/>
      <c r="J27" s="98"/>
      <c r="K27" s="98"/>
      <c r="L27" s="58">
        <v>0</v>
      </c>
      <c r="M27" s="58">
        <v>0</v>
      </c>
      <c r="N27" s="58">
        <v>0</v>
      </c>
      <c r="O27" s="45"/>
    </row>
    <row r="28" spans="1:15" ht="24.75" customHeight="1">
      <c r="A28" s="104"/>
      <c r="B28" s="103"/>
      <c r="C28" s="99"/>
      <c r="D28" s="45" t="s">
        <v>1</v>
      </c>
      <c r="E28" s="58">
        <f t="shared" si="5"/>
        <v>0</v>
      </c>
      <c r="F28" s="58">
        <v>0</v>
      </c>
      <c r="G28" s="98">
        <v>0</v>
      </c>
      <c r="H28" s="98"/>
      <c r="I28" s="98"/>
      <c r="J28" s="98"/>
      <c r="K28" s="98"/>
      <c r="L28" s="58">
        <v>0</v>
      </c>
      <c r="M28" s="58">
        <v>0</v>
      </c>
      <c r="N28" s="58">
        <v>0</v>
      </c>
      <c r="O28" s="45"/>
    </row>
    <row r="29" spans="1:15" ht="24.75" customHeight="1">
      <c r="A29" s="104"/>
      <c r="B29" s="103"/>
      <c r="C29" s="99"/>
      <c r="D29" s="45" t="s">
        <v>22</v>
      </c>
      <c r="E29" s="58">
        <f t="shared" si="5"/>
        <v>0</v>
      </c>
      <c r="F29" s="58">
        <v>0</v>
      </c>
      <c r="G29" s="98">
        <v>0</v>
      </c>
      <c r="H29" s="98"/>
      <c r="I29" s="98"/>
      <c r="J29" s="98"/>
      <c r="K29" s="98"/>
      <c r="L29" s="58">
        <v>0</v>
      </c>
      <c r="M29" s="58">
        <v>0</v>
      </c>
      <c r="N29" s="58">
        <v>0</v>
      </c>
      <c r="O29" s="45"/>
    </row>
    <row r="30" spans="1:15" ht="24.75" customHeight="1">
      <c r="A30" s="104"/>
      <c r="B30" s="103"/>
      <c r="C30" s="99"/>
      <c r="D30" s="45" t="s">
        <v>2</v>
      </c>
      <c r="E30" s="58">
        <f t="shared" si="5"/>
        <v>0</v>
      </c>
      <c r="F30" s="58">
        <v>0</v>
      </c>
      <c r="G30" s="98">
        <v>0</v>
      </c>
      <c r="H30" s="98"/>
      <c r="I30" s="98"/>
      <c r="J30" s="98"/>
      <c r="K30" s="98"/>
      <c r="L30" s="58">
        <v>0</v>
      </c>
      <c r="M30" s="58">
        <v>0</v>
      </c>
      <c r="N30" s="58">
        <v>0</v>
      </c>
      <c r="O30" s="45"/>
    </row>
    <row r="31" spans="1:15" ht="24.75" customHeight="1">
      <c r="A31" s="104"/>
      <c r="B31" s="105" t="s">
        <v>222</v>
      </c>
      <c r="C31" s="104"/>
      <c r="D31" s="104"/>
      <c r="E31" s="100" t="s">
        <v>67</v>
      </c>
      <c r="F31" s="100" t="s">
        <v>68</v>
      </c>
      <c r="G31" s="100" t="s">
        <v>4</v>
      </c>
      <c r="H31" s="99" t="s">
        <v>298</v>
      </c>
      <c r="I31" s="99"/>
      <c r="J31" s="99"/>
      <c r="K31" s="99"/>
      <c r="L31" s="100" t="s">
        <v>3</v>
      </c>
      <c r="M31" s="100" t="s">
        <v>69</v>
      </c>
      <c r="N31" s="100" t="s">
        <v>70</v>
      </c>
      <c r="O31" s="45"/>
    </row>
    <row r="32" spans="1:15" ht="24.75" customHeight="1">
      <c r="A32" s="104"/>
      <c r="B32" s="105"/>
      <c r="C32" s="104"/>
      <c r="D32" s="104"/>
      <c r="E32" s="100"/>
      <c r="F32" s="100"/>
      <c r="G32" s="100"/>
      <c r="H32" s="42" t="s">
        <v>294</v>
      </c>
      <c r="I32" s="42" t="s">
        <v>295</v>
      </c>
      <c r="J32" s="42" t="s">
        <v>296</v>
      </c>
      <c r="K32" s="42" t="s">
        <v>297</v>
      </c>
      <c r="L32" s="100"/>
      <c r="M32" s="100"/>
      <c r="N32" s="100"/>
      <c r="O32" s="45"/>
    </row>
    <row r="33" spans="1:15" ht="24.75" customHeight="1">
      <c r="A33" s="104"/>
      <c r="B33" s="105"/>
      <c r="C33" s="104"/>
      <c r="D33" s="104"/>
      <c r="E33" s="43">
        <v>1</v>
      </c>
      <c r="F33" s="43">
        <v>1</v>
      </c>
      <c r="G33" s="43">
        <v>0</v>
      </c>
      <c r="H33" s="43">
        <v>0</v>
      </c>
      <c r="I33" s="43">
        <v>0</v>
      </c>
      <c r="J33" s="43">
        <v>0</v>
      </c>
      <c r="K33" s="43">
        <v>0</v>
      </c>
      <c r="L33" s="43">
        <v>0</v>
      </c>
      <c r="M33" s="43">
        <v>0</v>
      </c>
      <c r="N33" s="43">
        <v>0</v>
      </c>
      <c r="O33" s="45"/>
    </row>
    <row r="34" spans="1:15" ht="15" customHeight="1">
      <c r="A34" s="147" t="s">
        <v>10</v>
      </c>
      <c r="B34" s="103" t="s">
        <v>279</v>
      </c>
      <c r="C34" s="99"/>
      <c r="D34" s="45" t="s">
        <v>21</v>
      </c>
      <c r="E34" s="58">
        <f>E35+E36+E37+E38</f>
        <v>1366015</v>
      </c>
      <c r="F34" s="58">
        <f>F35+F36+F37+F38</f>
        <v>277291</v>
      </c>
      <c r="G34" s="98">
        <f>G35+G36+G37+G38</f>
        <v>283746</v>
      </c>
      <c r="H34" s="98"/>
      <c r="I34" s="98"/>
      <c r="J34" s="98"/>
      <c r="K34" s="98"/>
      <c r="L34" s="58">
        <f>L35+L36+L37+L38</f>
        <v>268326</v>
      </c>
      <c r="M34" s="58">
        <f>M35+M36+M37+M38</f>
        <v>268326</v>
      </c>
      <c r="N34" s="58">
        <f>N35+N36+N37+N38</f>
        <v>268326</v>
      </c>
      <c r="O34" s="107"/>
    </row>
    <row r="35" spans="1:15" ht="22.5">
      <c r="A35" s="148"/>
      <c r="B35" s="103"/>
      <c r="C35" s="99"/>
      <c r="D35" s="45" t="s">
        <v>28</v>
      </c>
      <c r="E35" s="58">
        <f>F35+G35+L35+M35+N35</f>
        <v>1327432</v>
      </c>
      <c r="F35" s="58">
        <v>269791</v>
      </c>
      <c r="G35" s="98">
        <v>275163</v>
      </c>
      <c r="H35" s="98"/>
      <c r="I35" s="98"/>
      <c r="J35" s="98"/>
      <c r="K35" s="98"/>
      <c r="L35" s="58">
        <v>260826</v>
      </c>
      <c r="M35" s="58">
        <v>260826</v>
      </c>
      <c r="N35" s="58">
        <v>260826</v>
      </c>
      <c r="O35" s="107"/>
    </row>
    <row r="36" spans="1:15" ht="33.75">
      <c r="A36" s="148"/>
      <c r="B36" s="103"/>
      <c r="C36" s="99"/>
      <c r="D36" s="45" t="s">
        <v>1</v>
      </c>
      <c r="E36" s="58">
        <f t="shared" ref="E36:E38" si="6">F36+G36+L36+M36+N36</f>
        <v>38583</v>
      </c>
      <c r="F36" s="58">
        <v>7500</v>
      </c>
      <c r="G36" s="98">
        <v>8583</v>
      </c>
      <c r="H36" s="98"/>
      <c r="I36" s="98"/>
      <c r="J36" s="98"/>
      <c r="K36" s="98"/>
      <c r="L36" s="58">
        <v>7500</v>
      </c>
      <c r="M36" s="58">
        <v>7500</v>
      </c>
      <c r="N36" s="58">
        <v>7500</v>
      </c>
      <c r="O36" s="107"/>
    </row>
    <row r="37" spans="1:15" ht="33.75">
      <c r="A37" s="148"/>
      <c r="B37" s="103"/>
      <c r="C37" s="99"/>
      <c r="D37" s="45" t="s">
        <v>22</v>
      </c>
      <c r="E37" s="58">
        <f t="shared" si="6"/>
        <v>0</v>
      </c>
      <c r="F37" s="58">
        <v>0</v>
      </c>
      <c r="G37" s="98">
        <v>0</v>
      </c>
      <c r="H37" s="98"/>
      <c r="I37" s="98"/>
      <c r="J37" s="98"/>
      <c r="K37" s="98"/>
      <c r="L37" s="58">
        <v>0</v>
      </c>
      <c r="M37" s="58">
        <v>0</v>
      </c>
      <c r="N37" s="58">
        <v>0</v>
      </c>
      <c r="O37" s="107"/>
    </row>
    <row r="38" spans="1:15" ht="68.25" customHeight="1">
      <c r="A38" s="148"/>
      <c r="B38" s="103"/>
      <c r="C38" s="99"/>
      <c r="D38" s="45" t="s">
        <v>2</v>
      </c>
      <c r="E38" s="58">
        <f t="shared" si="6"/>
        <v>0</v>
      </c>
      <c r="F38" s="58">
        <v>0</v>
      </c>
      <c r="G38" s="98">
        <v>0</v>
      </c>
      <c r="H38" s="98"/>
      <c r="I38" s="98"/>
      <c r="J38" s="98"/>
      <c r="K38" s="98"/>
      <c r="L38" s="58">
        <v>0</v>
      </c>
      <c r="M38" s="58">
        <v>0</v>
      </c>
      <c r="N38" s="58">
        <v>0</v>
      </c>
      <c r="O38" s="107"/>
    </row>
    <row r="39" spans="1:15" ht="24" customHeight="1">
      <c r="A39" s="148"/>
      <c r="B39" s="103" t="s">
        <v>386</v>
      </c>
      <c r="C39" s="104"/>
      <c r="D39" s="104"/>
      <c r="E39" s="100" t="s">
        <v>67</v>
      </c>
      <c r="F39" s="100" t="s">
        <v>68</v>
      </c>
      <c r="G39" s="100" t="s">
        <v>4</v>
      </c>
      <c r="H39" s="99" t="s">
        <v>298</v>
      </c>
      <c r="I39" s="99"/>
      <c r="J39" s="99"/>
      <c r="K39" s="99"/>
      <c r="L39" s="100" t="s">
        <v>3</v>
      </c>
      <c r="M39" s="100" t="s">
        <v>69</v>
      </c>
      <c r="N39" s="100" t="s">
        <v>70</v>
      </c>
      <c r="O39" s="45"/>
    </row>
    <row r="40" spans="1:15" ht="25.5" customHeight="1">
      <c r="A40" s="148"/>
      <c r="B40" s="103"/>
      <c r="C40" s="104"/>
      <c r="D40" s="104"/>
      <c r="E40" s="100"/>
      <c r="F40" s="100"/>
      <c r="G40" s="100"/>
      <c r="H40" s="42" t="s">
        <v>294</v>
      </c>
      <c r="I40" s="42" t="s">
        <v>295</v>
      </c>
      <c r="J40" s="42" t="s">
        <v>296</v>
      </c>
      <c r="K40" s="42" t="s">
        <v>297</v>
      </c>
      <c r="L40" s="100"/>
      <c r="M40" s="100"/>
      <c r="N40" s="100"/>
      <c r="O40" s="45"/>
    </row>
    <row r="41" spans="1:15" ht="42.75" customHeight="1">
      <c r="A41" s="149"/>
      <c r="B41" s="103"/>
      <c r="C41" s="104"/>
      <c r="D41" s="104"/>
      <c r="E41" s="43">
        <v>100</v>
      </c>
      <c r="F41" s="43">
        <v>100</v>
      </c>
      <c r="G41" s="43">
        <v>100</v>
      </c>
      <c r="H41" s="43">
        <v>100</v>
      </c>
      <c r="I41" s="43">
        <v>100</v>
      </c>
      <c r="J41" s="43">
        <v>100</v>
      </c>
      <c r="K41" s="43">
        <v>100</v>
      </c>
      <c r="L41" s="43">
        <v>100</v>
      </c>
      <c r="M41" s="43">
        <v>100</v>
      </c>
      <c r="N41" s="43">
        <v>100</v>
      </c>
      <c r="O41" s="45"/>
    </row>
    <row r="42" spans="1:15" ht="15" customHeight="1">
      <c r="A42" s="104" t="s">
        <v>11</v>
      </c>
      <c r="B42" s="103" t="s">
        <v>83</v>
      </c>
      <c r="C42" s="99"/>
      <c r="D42" s="45" t="s">
        <v>21</v>
      </c>
      <c r="E42" s="58">
        <f>E43+E44+E45+E46</f>
        <v>16730</v>
      </c>
      <c r="F42" s="58">
        <f>F43+F44+F45+F46</f>
        <v>2178</v>
      </c>
      <c r="G42" s="130">
        <f>G43+G44+G45+G46</f>
        <v>3638</v>
      </c>
      <c r="H42" s="131"/>
      <c r="I42" s="131"/>
      <c r="J42" s="131"/>
      <c r="K42" s="132"/>
      <c r="L42" s="58">
        <f>L43+L44+L45+L46</f>
        <v>3638</v>
      </c>
      <c r="M42" s="58">
        <f t="shared" ref="M42:N42" si="7">M43+M44+M45+M46</f>
        <v>3638</v>
      </c>
      <c r="N42" s="58">
        <f t="shared" si="7"/>
        <v>3638</v>
      </c>
      <c r="O42" s="117"/>
    </row>
    <row r="43" spans="1:15" ht="22.5">
      <c r="A43" s="104"/>
      <c r="B43" s="103"/>
      <c r="C43" s="99"/>
      <c r="D43" s="45" t="s">
        <v>28</v>
      </c>
      <c r="E43" s="58">
        <f>F43+G43+L43+M43+N43</f>
        <v>16730</v>
      </c>
      <c r="F43" s="58">
        <v>2178</v>
      </c>
      <c r="G43" s="98">
        <v>3638</v>
      </c>
      <c r="H43" s="98"/>
      <c r="I43" s="98"/>
      <c r="J43" s="98"/>
      <c r="K43" s="98"/>
      <c r="L43" s="58">
        <v>3638</v>
      </c>
      <c r="M43" s="58">
        <v>3638</v>
      </c>
      <c r="N43" s="58">
        <v>3638</v>
      </c>
      <c r="O43" s="117"/>
    </row>
    <row r="44" spans="1:15" ht="33.75">
      <c r="A44" s="104"/>
      <c r="B44" s="103"/>
      <c r="C44" s="99"/>
      <c r="D44" s="45" t="s">
        <v>1</v>
      </c>
      <c r="E44" s="58">
        <f t="shared" ref="E44:E46" si="8">F44+G44+L44+M44+N44</f>
        <v>0</v>
      </c>
      <c r="F44" s="58">
        <v>0</v>
      </c>
      <c r="G44" s="98">
        <v>0</v>
      </c>
      <c r="H44" s="98"/>
      <c r="I44" s="98"/>
      <c r="J44" s="98"/>
      <c r="K44" s="98"/>
      <c r="L44" s="58">
        <v>0</v>
      </c>
      <c r="M44" s="58">
        <v>0</v>
      </c>
      <c r="N44" s="58">
        <v>0</v>
      </c>
      <c r="O44" s="117"/>
    </row>
    <row r="45" spans="1:15" ht="33.75">
      <c r="A45" s="104"/>
      <c r="B45" s="103"/>
      <c r="C45" s="99"/>
      <c r="D45" s="45" t="s">
        <v>22</v>
      </c>
      <c r="E45" s="58">
        <f t="shared" si="8"/>
        <v>0</v>
      </c>
      <c r="F45" s="58">
        <v>0</v>
      </c>
      <c r="G45" s="98">
        <v>0</v>
      </c>
      <c r="H45" s="98"/>
      <c r="I45" s="98"/>
      <c r="J45" s="98"/>
      <c r="K45" s="98"/>
      <c r="L45" s="58">
        <v>0</v>
      </c>
      <c r="M45" s="58">
        <v>0</v>
      </c>
      <c r="N45" s="58">
        <v>0</v>
      </c>
      <c r="O45" s="117"/>
    </row>
    <row r="46" spans="1:15" ht="22.5">
      <c r="A46" s="104"/>
      <c r="B46" s="103"/>
      <c r="C46" s="99"/>
      <c r="D46" s="45" t="s">
        <v>2</v>
      </c>
      <c r="E46" s="58">
        <f t="shared" si="8"/>
        <v>0</v>
      </c>
      <c r="F46" s="58">
        <v>0</v>
      </c>
      <c r="G46" s="98">
        <v>0</v>
      </c>
      <c r="H46" s="98"/>
      <c r="I46" s="98"/>
      <c r="J46" s="98"/>
      <c r="K46" s="98"/>
      <c r="L46" s="58">
        <v>0</v>
      </c>
      <c r="M46" s="58">
        <v>0</v>
      </c>
      <c r="N46" s="58">
        <v>0</v>
      </c>
      <c r="O46" s="117"/>
    </row>
    <row r="47" spans="1:15" ht="15" customHeight="1">
      <c r="A47" s="104"/>
      <c r="B47" s="105" t="s">
        <v>217</v>
      </c>
      <c r="C47" s="104"/>
      <c r="D47" s="104"/>
      <c r="E47" s="100" t="s">
        <v>67</v>
      </c>
      <c r="F47" s="100" t="s">
        <v>68</v>
      </c>
      <c r="G47" s="100" t="s">
        <v>4</v>
      </c>
      <c r="H47" s="99" t="s">
        <v>298</v>
      </c>
      <c r="I47" s="99"/>
      <c r="J47" s="99"/>
      <c r="K47" s="99"/>
      <c r="L47" s="100" t="s">
        <v>3</v>
      </c>
      <c r="M47" s="100" t="s">
        <v>69</v>
      </c>
      <c r="N47" s="100" t="s">
        <v>70</v>
      </c>
      <c r="O47" s="45"/>
    </row>
    <row r="48" spans="1:15" ht="22.5">
      <c r="A48" s="104"/>
      <c r="B48" s="105"/>
      <c r="C48" s="104"/>
      <c r="D48" s="104"/>
      <c r="E48" s="100"/>
      <c r="F48" s="100"/>
      <c r="G48" s="100"/>
      <c r="H48" s="42" t="s">
        <v>294</v>
      </c>
      <c r="I48" s="42" t="s">
        <v>295</v>
      </c>
      <c r="J48" s="42" t="s">
        <v>296</v>
      </c>
      <c r="K48" s="42" t="s">
        <v>297</v>
      </c>
      <c r="L48" s="100"/>
      <c r="M48" s="100"/>
      <c r="N48" s="100"/>
      <c r="O48" s="45"/>
    </row>
    <row r="49" spans="1:15">
      <c r="A49" s="104"/>
      <c r="B49" s="105"/>
      <c r="C49" s="104"/>
      <c r="D49" s="104"/>
      <c r="E49" s="43">
        <v>100</v>
      </c>
      <c r="F49" s="43">
        <v>100</v>
      </c>
      <c r="G49" s="43">
        <v>100</v>
      </c>
      <c r="H49" s="43">
        <v>100</v>
      </c>
      <c r="I49" s="43">
        <v>100</v>
      </c>
      <c r="J49" s="43">
        <v>100</v>
      </c>
      <c r="K49" s="43">
        <v>100</v>
      </c>
      <c r="L49" s="43">
        <v>100</v>
      </c>
      <c r="M49" s="43">
        <v>100</v>
      </c>
      <c r="N49" s="43">
        <v>100</v>
      </c>
      <c r="O49" s="45"/>
    </row>
    <row r="50" spans="1:15" ht="15" customHeight="1">
      <c r="A50" s="104" t="s">
        <v>12</v>
      </c>
      <c r="B50" s="144" t="s">
        <v>320</v>
      </c>
      <c r="C50" s="136"/>
      <c r="D50" s="45" t="s">
        <v>21</v>
      </c>
      <c r="E50" s="58">
        <f>E51+E52+E53+E54</f>
        <v>2800</v>
      </c>
      <c r="F50" s="58">
        <f>F51+F52+F53+F54</f>
        <v>0</v>
      </c>
      <c r="G50" s="130">
        <f>G51+G52+G53+G54</f>
        <v>700</v>
      </c>
      <c r="H50" s="131"/>
      <c r="I50" s="131"/>
      <c r="J50" s="131"/>
      <c r="K50" s="132"/>
      <c r="L50" s="58">
        <f>L51+L52+L53+L54</f>
        <v>700</v>
      </c>
      <c r="M50" s="58">
        <f t="shared" ref="M50:N50" si="9">M51+M52+M53+M54</f>
        <v>700</v>
      </c>
      <c r="N50" s="58">
        <f t="shared" si="9"/>
        <v>700</v>
      </c>
      <c r="O50" s="133"/>
    </row>
    <row r="51" spans="1:15" ht="22.5">
      <c r="A51" s="104"/>
      <c r="B51" s="145"/>
      <c r="C51" s="137"/>
      <c r="D51" s="45" t="s">
        <v>28</v>
      </c>
      <c r="E51" s="58">
        <f>F51+G51+L51+M51+N51</f>
        <v>2800</v>
      </c>
      <c r="F51" s="58">
        <v>0</v>
      </c>
      <c r="G51" s="130">
        <v>700</v>
      </c>
      <c r="H51" s="131"/>
      <c r="I51" s="131"/>
      <c r="J51" s="131"/>
      <c r="K51" s="132"/>
      <c r="L51" s="58">
        <v>700</v>
      </c>
      <c r="M51" s="58">
        <v>700</v>
      </c>
      <c r="N51" s="58">
        <v>700</v>
      </c>
      <c r="O51" s="134"/>
    </row>
    <row r="52" spans="1:15" ht="33.75">
      <c r="A52" s="104"/>
      <c r="B52" s="145"/>
      <c r="C52" s="137"/>
      <c r="D52" s="45" t="s">
        <v>1</v>
      </c>
      <c r="E52" s="58">
        <f t="shared" ref="E52:E54" si="10">F52+G52+L52+M52+N52</f>
        <v>0</v>
      </c>
      <c r="F52" s="58">
        <v>0</v>
      </c>
      <c r="G52" s="98">
        <v>0</v>
      </c>
      <c r="H52" s="98"/>
      <c r="I52" s="98"/>
      <c r="J52" s="98"/>
      <c r="K52" s="98"/>
      <c r="L52" s="58">
        <v>0</v>
      </c>
      <c r="M52" s="58">
        <v>0</v>
      </c>
      <c r="N52" s="58">
        <v>0</v>
      </c>
      <c r="O52" s="134"/>
    </row>
    <row r="53" spans="1:15" ht="33.75">
      <c r="A53" s="104"/>
      <c r="B53" s="145"/>
      <c r="C53" s="137"/>
      <c r="D53" s="45" t="s">
        <v>22</v>
      </c>
      <c r="E53" s="58">
        <f t="shared" si="10"/>
        <v>0</v>
      </c>
      <c r="F53" s="58">
        <v>0</v>
      </c>
      <c r="G53" s="98">
        <v>0</v>
      </c>
      <c r="H53" s="98"/>
      <c r="I53" s="98"/>
      <c r="J53" s="98"/>
      <c r="K53" s="98"/>
      <c r="L53" s="58">
        <v>0</v>
      </c>
      <c r="M53" s="58">
        <v>0</v>
      </c>
      <c r="N53" s="58">
        <v>0</v>
      </c>
      <c r="O53" s="134"/>
    </row>
    <row r="54" spans="1:15" ht="22.5">
      <c r="A54" s="104"/>
      <c r="B54" s="146"/>
      <c r="C54" s="138"/>
      <c r="D54" s="45" t="s">
        <v>2</v>
      </c>
      <c r="E54" s="58">
        <f t="shared" si="10"/>
        <v>0</v>
      </c>
      <c r="F54" s="58">
        <v>0</v>
      </c>
      <c r="G54" s="98">
        <v>0</v>
      </c>
      <c r="H54" s="98"/>
      <c r="I54" s="98"/>
      <c r="J54" s="98"/>
      <c r="K54" s="98"/>
      <c r="L54" s="58">
        <v>0</v>
      </c>
      <c r="M54" s="58">
        <v>0</v>
      </c>
      <c r="N54" s="58">
        <v>0</v>
      </c>
      <c r="O54" s="135"/>
    </row>
    <row r="55" spans="1:15" ht="15" customHeight="1">
      <c r="A55" s="104"/>
      <c r="B55" s="105" t="s">
        <v>321</v>
      </c>
      <c r="C55" s="104"/>
      <c r="D55" s="104"/>
      <c r="E55" s="125" t="s">
        <v>67</v>
      </c>
      <c r="F55" s="125" t="s">
        <v>68</v>
      </c>
      <c r="G55" s="125" t="s">
        <v>4</v>
      </c>
      <c r="H55" s="127" t="s">
        <v>298</v>
      </c>
      <c r="I55" s="128"/>
      <c r="J55" s="128"/>
      <c r="K55" s="129"/>
      <c r="L55" s="125" t="s">
        <v>3</v>
      </c>
      <c r="M55" s="125" t="s">
        <v>69</v>
      </c>
      <c r="N55" s="125" t="s">
        <v>70</v>
      </c>
      <c r="O55" s="45"/>
    </row>
    <row r="56" spans="1:15" ht="22.5">
      <c r="A56" s="104"/>
      <c r="B56" s="105"/>
      <c r="C56" s="104"/>
      <c r="D56" s="104"/>
      <c r="E56" s="126"/>
      <c r="F56" s="126"/>
      <c r="G56" s="126"/>
      <c r="H56" s="42" t="s">
        <v>294</v>
      </c>
      <c r="I56" s="42" t="s">
        <v>295</v>
      </c>
      <c r="J56" s="42" t="s">
        <v>296</v>
      </c>
      <c r="K56" s="42" t="s">
        <v>297</v>
      </c>
      <c r="L56" s="126"/>
      <c r="M56" s="126"/>
      <c r="N56" s="126"/>
      <c r="O56" s="45"/>
    </row>
    <row r="57" spans="1:15">
      <c r="A57" s="104"/>
      <c r="B57" s="105"/>
      <c r="C57" s="104"/>
      <c r="D57" s="104"/>
      <c r="E57" s="43">
        <v>100</v>
      </c>
      <c r="F57" s="43">
        <v>100</v>
      </c>
      <c r="G57" s="43">
        <v>100</v>
      </c>
      <c r="H57" s="43">
        <v>100</v>
      </c>
      <c r="I57" s="43">
        <v>100</v>
      </c>
      <c r="J57" s="43">
        <v>100</v>
      </c>
      <c r="K57" s="43">
        <v>100</v>
      </c>
      <c r="L57" s="43">
        <v>100</v>
      </c>
      <c r="M57" s="43">
        <v>100</v>
      </c>
      <c r="N57" s="43">
        <v>100</v>
      </c>
      <c r="O57" s="45"/>
    </row>
    <row r="58" spans="1:15">
      <c r="A58" s="104" t="s">
        <v>13</v>
      </c>
      <c r="B58" s="103" t="s">
        <v>328</v>
      </c>
      <c r="C58" s="99"/>
      <c r="D58" s="45" t="s">
        <v>21</v>
      </c>
      <c r="E58" s="58">
        <f>E59+E60+E61+E62</f>
        <v>96714.246469999984</v>
      </c>
      <c r="F58" s="58">
        <f>F59+F60+F61+F62</f>
        <v>17407.564470000001</v>
      </c>
      <c r="G58" s="98">
        <f>G59+G60+G61+G62</f>
        <v>21492.038</v>
      </c>
      <c r="H58" s="98"/>
      <c r="I58" s="98"/>
      <c r="J58" s="98"/>
      <c r="K58" s="98"/>
      <c r="L58" s="58">
        <f>L59+L60+L61+L62</f>
        <v>19271.547999999999</v>
      </c>
      <c r="M58" s="58">
        <f t="shared" ref="M58:N58" si="11">M59+M60+M61+M62</f>
        <v>19271.547999999999</v>
      </c>
      <c r="N58" s="58">
        <f t="shared" si="11"/>
        <v>19271.547999999999</v>
      </c>
      <c r="O58" s="107"/>
    </row>
    <row r="59" spans="1:15" ht="22.5">
      <c r="A59" s="104"/>
      <c r="B59" s="103"/>
      <c r="C59" s="99"/>
      <c r="D59" s="45" t="s">
        <v>28</v>
      </c>
      <c r="E59" s="58">
        <f t="shared" ref="E59:E60" si="12">F59+G59+L59+M59+N59</f>
        <v>0</v>
      </c>
      <c r="F59" s="58">
        <v>0</v>
      </c>
      <c r="G59" s="98">
        <v>0</v>
      </c>
      <c r="H59" s="98"/>
      <c r="I59" s="98"/>
      <c r="J59" s="98"/>
      <c r="K59" s="98"/>
      <c r="L59" s="58">
        <v>0</v>
      </c>
      <c r="M59" s="58">
        <v>0</v>
      </c>
      <c r="N59" s="58">
        <v>0</v>
      </c>
      <c r="O59" s="107"/>
    </row>
    <row r="60" spans="1:15" ht="33.75">
      <c r="A60" s="104"/>
      <c r="B60" s="103"/>
      <c r="C60" s="99"/>
      <c r="D60" s="45" t="s">
        <v>1</v>
      </c>
      <c r="E60" s="58">
        <f t="shared" si="12"/>
        <v>0</v>
      </c>
      <c r="F60" s="58">
        <v>0</v>
      </c>
      <c r="G60" s="98">
        <v>0</v>
      </c>
      <c r="H60" s="98"/>
      <c r="I60" s="98"/>
      <c r="J60" s="98"/>
      <c r="K60" s="98"/>
      <c r="L60" s="58">
        <v>0</v>
      </c>
      <c r="M60" s="58">
        <v>0</v>
      </c>
      <c r="N60" s="58">
        <v>0</v>
      </c>
      <c r="O60" s="107"/>
    </row>
    <row r="61" spans="1:15" ht="33.75">
      <c r="A61" s="104"/>
      <c r="B61" s="103"/>
      <c r="C61" s="99"/>
      <c r="D61" s="45" t="s">
        <v>22</v>
      </c>
      <c r="E61" s="58">
        <f>F61+G61+L61+M61+N61</f>
        <v>96714.246469999984</v>
      </c>
      <c r="F61" s="58">
        <v>17407.564470000001</v>
      </c>
      <c r="G61" s="98">
        <v>21492.038</v>
      </c>
      <c r="H61" s="98"/>
      <c r="I61" s="98"/>
      <c r="J61" s="98"/>
      <c r="K61" s="98"/>
      <c r="L61" s="58">
        <v>19271.547999999999</v>
      </c>
      <c r="M61" s="58">
        <v>19271.547999999999</v>
      </c>
      <c r="N61" s="58">
        <v>19271.547999999999</v>
      </c>
      <c r="O61" s="107"/>
    </row>
    <row r="62" spans="1:15" ht="22.5">
      <c r="A62" s="104"/>
      <c r="B62" s="103"/>
      <c r="C62" s="99"/>
      <c r="D62" s="45" t="s">
        <v>2</v>
      </c>
      <c r="E62" s="58">
        <f t="shared" ref="E62" si="13">F62+G62+L62+M62+N62</f>
        <v>0</v>
      </c>
      <c r="F62" s="58">
        <v>0</v>
      </c>
      <c r="G62" s="98">
        <v>0</v>
      </c>
      <c r="H62" s="98"/>
      <c r="I62" s="98"/>
      <c r="J62" s="98"/>
      <c r="K62" s="98"/>
      <c r="L62" s="58">
        <v>0</v>
      </c>
      <c r="M62" s="58">
        <v>0</v>
      </c>
      <c r="N62" s="58">
        <v>0</v>
      </c>
      <c r="O62" s="107"/>
    </row>
    <row r="63" spans="1:15" ht="15" customHeight="1">
      <c r="A63" s="104"/>
      <c r="B63" s="105" t="s">
        <v>376</v>
      </c>
      <c r="C63" s="104"/>
      <c r="D63" s="104"/>
      <c r="E63" s="100" t="s">
        <v>67</v>
      </c>
      <c r="F63" s="100" t="s">
        <v>68</v>
      </c>
      <c r="G63" s="100" t="s">
        <v>4</v>
      </c>
      <c r="H63" s="99" t="s">
        <v>298</v>
      </c>
      <c r="I63" s="99"/>
      <c r="J63" s="99"/>
      <c r="K63" s="99"/>
      <c r="L63" s="100" t="s">
        <v>3</v>
      </c>
      <c r="M63" s="100" t="s">
        <v>69</v>
      </c>
      <c r="N63" s="100" t="s">
        <v>70</v>
      </c>
      <c r="O63" s="45"/>
    </row>
    <row r="64" spans="1:15" ht="22.5">
      <c r="A64" s="104"/>
      <c r="B64" s="105"/>
      <c r="C64" s="104"/>
      <c r="D64" s="104"/>
      <c r="E64" s="100"/>
      <c r="F64" s="100"/>
      <c r="G64" s="100"/>
      <c r="H64" s="42" t="s">
        <v>294</v>
      </c>
      <c r="I64" s="42" t="s">
        <v>295</v>
      </c>
      <c r="J64" s="42" t="s">
        <v>296</v>
      </c>
      <c r="K64" s="42" t="s">
        <v>297</v>
      </c>
      <c r="L64" s="100"/>
      <c r="M64" s="100"/>
      <c r="N64" s="100"/>
      <c r="O64" s="45"/>
    </row>
    <row r="65" spans="1:15">
      <c r="A65" s="104"/>
      <c r="B65" s="105"/>
      <c r="C65" s="104"/>
      <c r="D65" s="104"/>
      <c r="E65" s="43">
        <v>0</v>
      </c>
      <c r="F65" s="43">
        <v>0</v>
      </c>
      <c r="G65" s="43">
        <v>0</v>
      </c>
      <c r="H65" s="43">
        <v>0</v>
      </c>
      <c r="I65" s="43">
        <v>0</v>
      </c>
      <c r="J65" s="43">
        <v>0</v>
      </c>
      <c r="K65" s="43">
        <v>0</v>
      </c>
      <c r="L65" s="43">
        <v>0</v>
      </c>
      <c r="M65" s="43">
        <v>0</v>
      </c>
      <c r="N65" s="43">
        <v>0</v>
      </c>
      <c r="O65" s="45"/>
    </row>
    <row r="66" spans="1:15">
      <c r="A66" s="104" t="s">
        <v>66</v>
      </c>
      <c r="B66" s="103" t="s">
        <v>329</v>
      </c>
      <c r="C66" s="99"/>
      <c r="D66" s="45" t="s">
        <v>21</v>
      </c>
      <c r="E66" s="58">
        <f t="shared" ref="E66:E70" si="14">F66+G66+L66+M66+N66</f>
        <v>0</v>
      </c>
      <c r="F66" s="58">
        <v>0</v>
      </c>
      <c r="G66" s="98">
        <v>0</v>
      </c>
      <c r="H66" s="98"/>
      <c r="I66" s="98"/>
      <c r="J66" s="98"/>
      <c r="K66" s="98"/>
      <c r="L66" s="58">
        <v>0</v>
      </c>
      <c r="M66" s="58">
        <v>0</v>
      </c>
      <c r="N66" s="58">
        <v>0</v>
      </c>
      <c r="O66" s="107"/>
    </row>
    <row r="67" spans="1:15" ht="22.5">
      <c r="A67" s="104"/>
      <c r="B67" s="103"/>
      <c r="C67" s="99"/>
      <c r="D67" s="45" t="s">
        <v>28</v>
      </c>
      <c r="E67" s="58">
        <f t="shared" si="14"/>
        <v>0</v>
      </c>
      <c r="F67" s="58">
        <v>0</v>
      </c>
      <c r="G67" s="98">
        <v>0</v>
      </c>
      <c r="H67" s="98"/>
      <c r="I67" s="98"/>
      <c r="J67" s="98"/>
      <c r="K67" s="98"/>
      <c r="L67" s="58">
        <v>0</v>
      </c>
      <c r="M67" s="58">
        <v>0</v>
      </c>
      <c r="N67" s="58">
        <v>0</v>
      </c>
      <c r="O67" s="107"/>
    </row>
    <row r="68" spans="1:15" ht="33.75">
      <c r="A68" s="104"/>
      <c r="B68" s="103"/>
      <c r="C68" s="99"/>
      <c r="D68" s="45" t="s">
        <v>1</v>
      </c>
      <c r="E68" s="58">
        <f t="shared" si="14"/>
        <v>0</v>
      </c>
      <c r="F68" s="58">
        <v>0</v>
      </c>
      <c r="G68" s="98">
        <v>0</v>
      </c>
      <c r="H68" s="98"/>
      <c r="I68" s="98"/>
      <c r="J68" s="98"/>
      <c r="K68" s="98"/>
      <c r="L68" s="58">
        <v>0</v>
      </c>
      <c r="M68" s="58">
        <v>0</v>
      </c>
      <c r="N68" s="58">
        <v>0</v>
      </c>
      <c r="O68" s="107"/>
    </row>
    <row r="69" spans="1:15" ht="33.75">
      <c r="A69" s="104"/>
      <c r="B69" s="103"/>
      <c r="C69" s="99"/>
      <c r="D69" s="45" t="s">
        <v>22</v>
      </c>
      <c r="E69" s="58">
        <f t="shared" si="14"/>
        <v>0</v>
      </c>
      <c r="F69" s="58">
        <v>0</v>
      </c>
      <c r="G69" s="98">
        <v>0</v>
      </c>
      <c r="H69" s="98"/>
      <c r="I69" s="98"/>
      <c r="J69" s="98"/>
      <c r="K69" s="98"/>
      <c r="L69" s="58">
        <v>0</v>
      </c>
      <c r="M69" s="58">
        <v>0</v>
      </c>
      <c r="N69" s="58">
        <v>0</v>
      </c>
      <c r="O69" s="107"/>
    </row>
    <row r="70" spans="1:15" ht="22.5">
      <c r="A70" s="104"/>
      <c r="B70" s="103"/>
      <c r="C70" s="99"/>
      <c r="D70" s="45" t="s">
        <v>2</v>
      </c>
      <c r="E70" s="58">
        <f t="shared" si="14"/>
        <v>0</v>
      </c>
      <c r="F70" s="58">
        <v>0</v>
      </c>
      <c r="G70" s="98">
        <v>0</v>
      </c>
      <c r="H70" s="98"/>
      <c r="I70" s="98"/>
      <c r="J70" s="98"/>
      <c r="K70" s="98"/>
      <c r="L70" s="58">
        <v>0</v>
      </c>
      <c r="M70" s="58">
        <v>0</v>
      </c>
      <c r="N70" s="58">
        <v>0</v>
      </c>
      <c r="O70" s="107"/>
    </row>
    <row r="71" spans="1:15" ht="15" customHeight="1">
      <c r="A71" s="104"/>
      <c r="B71" s="105" t="s">
        <v>376</v>
      </c>
      <c r="C71" s="104"/>
      <c r="D71" s="104"/>
      <c r="E71" s="100" t="s">
        <v>67</v>
      </c>
      <c r="F71" s="100" t="s">
        <v>68</v>
      </c>
      <c r="G71" s="100" t="s">
        <v>4</v>
      </c>
      <c r="H71" s="99" t="s">
        <v>298</v>
      </c>
      <c r="I71" s="99"/>
      <c r="J71" s="99"/>
      <c r="K71" s="99"/>
      <c r="L71" s="100" t="s">
        <v>3</v>
      </c>
      <c r="M71" s="100" t="s">
        <v>69</v>
      </c>
      <c r="N71" s="100" t="s">
        <v>70</v>
      </c>
      <c r="O71" s="45"/>
    </row>
    <row r="72" spans="1:15" ht="22.5">
      <c r="A72" s="104"/>
      <c r="B72" s="105"/>
      <c r="C72" s="104"/>
      <c r="D72" s="104"/>
      <c r="E72" s="100"/>
      <c r="F72" s="100"/>
      <c r="G72" s="100"/>
      <c r="H72" s="42" t="s">
        <v>294</v>
      </c>
      <c r="I72" s="42" t="s">
        <v>295</v>
      </c>
      <c r="J72" s="42" t="s">
        <v>296</v>
      </c>
      <c r="K72" s="42" t="s">
        <v>297</v>
      </c>
      <c r="L72" s="100"/>
      <c r="M72" s="100"/>
      <c r="N72" s="100"/>
      <c r="O72" s="45"/>
    </row>
    <row r="73" spans="1:15">
      <c r="A73" s="104"/>
      <c r="B73" s="105"/>
      <c r="C73" s="104"/>
      <c r="D73" s="104"/>
      <c r="E73" s="43">
        <v>0</v>
      </c>
      <c r="F73" s="43">
        <v>0</v>
      </c>
      <c r="G73" s="43">
        <v>0</v>
      </c>
      <c r="H73" s="43">
        <v>0</v>
      </c>
      <c r="I73" s="43">
        <v>0</v>
      </c>
      <c r="J73" s="43">
        <v>0</v>
      </c>
      <c r="K73" s="43">
        <v>0</v>
      </c>
      <c r="L73" s="43">
        <v>0</v>
      </c>
      <c r="M73" s="43">
        <v>0</v>
      </c>
      <c r="N73" s="43">
        <v>0</v>
      </c>
      <c r="O73" s="45"/>
    </row>
    <row r="74" spans="1:15">
      <c r="A74" s="104" t="s">
        <v>153</v>
      </c>
      <c r="B74" s="103" t="s">
        <v>330</v>
      </c>
      <c r="C74" s="99"/>
      <c r="D74" s="45" t="s">
        <v>21</v>
      </c>
      <c r="E74" s="58">
        <f t="shared" ref="E74:E78" si="15">F74+G74+L74+M74+N74</f>
        <v>0</v>
      </c>
      <c r="F74" s="58">
        <v>0</v>
      </c>
      <c r="G74" s="98">
        <v>0</v>
      </c>
      <c r="H74" s="98"/>
      <c r="I74" s="98"/>
      <c r="J74" s="98"/>
      <c r="K74" s="98"/>
      <c r="L74" s="58">
        <v>0</v>
      </c>
      <c r="M74" s="58">
        <v>0</v>
      </c>
      <c r="N74" s="58">
        <v>0</v>
      </c>
      <c r="O74" s="107"/>
    </row>
    <row r="75" spans="1:15" ht="22.5">
      <c r="A75" s="104"/>
      <c r="B75" s="103"/>
      <c r="C75" s="99"/>
      <c r="D75" s="45" t="s">
        <v>28</v>
      </c>
      <c r="E75" s="58">
        <f t="shared" si="15"/>
        <v>0</v>
      </c>
      <c r="F75" s="58">
        <v>0</v>
      </c>
      <c r="G75" s="98">
        <v>0</v>
      </c>
      <c r="H75" s="98"/>
      <c r="I75" s="98"/>
      <c r="J75" s="98"/>
      <c r="K75" s="98"/>
      <c r="L75" s="58">
        <v>0</v>
      </c>
      <c r="M75" s="58">
        <v>0</v>
      </c>
      <c r="N75" s="58">
        <v>0</v>
      </c>
      <c r="O75" s="107"/>
    </row>
    <row r="76" spans="1:15" ht="33.75">
      <c r="A76" s="104"/>
      <c r="B76" s="103"/>
      <c r="C76" s="99"/>
      <c r="D76" s="45" t="s">
        <v>1</v>
      </c>
      <c r="E76" s="58">
        <f t="shared" si="15"/>
        <v>0</v>
      </c>
      <c r="F76" s="58">
        <v>0</v>
      </c>
      <c r="G76" s="98">
        <v>0</v>
      </c>
      <c r="H76" s="98"/>
      <c r="I76" s="98"/>
      <c r="J76" s="98"/>
      <c r="K76" s="98"/>
      <c r="L76" s="58">
        <v>0</v>
      </c>
      <c r="M76" s="58">
        <v>0</v>
      </c>
      <c r="N76" s="58">
        <v>0</v>
      </c>
      <c r="O76" s="107"/>
    </row>
    <row r="77" spans="1:15" ht="33.75">
      <c r="A77" s="104"/>
      <c r="B77" s="103"/>
      <c r="C77" s="99"/>
      <c r="D77" s="45" t="s">
        <v>22</v>
      </c>
      <c r="E77" s="58">
        <f t="shared" si="15"/>
        <v>0</v>
      </c>
      <c r="F77" s="58">
        <v>0</v>
      </c>
      <c r="G77" s="98">
        <v>0</v>
      </c>
      <c r="H77" s="98"/>
      <c r="I77" s="98"/>
      <c r="J77" s="98"/>
      <c r="K77" s="98"/>
      <c r="L77" s="58">
        <v>0</v>
      </c>
      <c r="M77" s="58">
        <v>0</v>
      </c>
      <c r="N77" s="58">
        <v>0</v>
      </c>
      <c r="O77" s="107"/>
    </row>
    <row r="78" spans="1:15" ht="22.5">
      <c r="A78" s="104"/>
      <c r="B78" s="103"/>
      <c r="C78" s="99"/>
      <c r="D78" s="45" t="s">
        <v>2</v>
      </c>
      <c r="E78" s="58">
        <f t="shared" si="15"/>
        <v>0</v>
      </c>
      <c r="F78" s="58">
        <v>0</v>
      </c>
      <c r="G78" s="98">
        <v>0</v>
      </c>
      <c r="H78" s="98"/>
      <c r="I78" s="98"/>
      <c r="J78" s="98"/>
      <c r="K78" s="98"/>
      <c r="L78" s="58">
        <v>0</v>
      </c>
      <c r="M78" s="58">
        <v>0</v>
      </c>
      <c r="N78" s="58">
        <v>0</v>
      </c>
      <c r="O78" s="107"/>
    </row>
    <row r="79" spans="1:15" ht="15" customHeight="1">
      <c r="A79" s="104"/>
      <c r="B79" s="105" t="s">
        <v>376</v>
      </c>
      <c r="C79" s="104"/>
      <c r="D79" s="104"/>
      <c r="E79" s="100" t="s">
        <v>67</v>
      </c>
      <c r="F79" s="100" t="s">
        <v>68</v>
      </c>
      <c r="G79" s="100" t="s">
        <v>4</v>
      </c>
      <c r="H79" s="99" t="s">
        <v>298</v>
      </c>
      <c r="I79" s="99"/>
      <c r="J79" s="99"/>
      <c r="K79" s="99"/>
      <c r="L79" s="100" t="s">
        <v>3</v>
      </c>
      <c r="M79" s="100" t="s">
        <v>69</v>
      </c>
      <c r="N79" s="100" t="s">
        <v>70</v>
      </c>
      <c r="O79" s="45"/>
    </row>
    <row r="80" spans="1:15" ht="22.5">
      <c r="A80" s="104"/>
      <c r="B80" s="105"/>
      <c r="C80" s="104"/>
      <c r="D80" s="104"/>
      <c r="E80" s="100"/>
      <c r="F80" s="100"/>
      <c r="G80" s="100"/>
      <c r="H80" s="42" t="s">
        <v>294</v>
      </c>
      <c r="I80" s="42" t="s">
        <v>295</v>
      </c>
      <c r="J80" s="42" t="s">
        <v>296</v>
      </c>
      <c r="K80" s="42" t="s">
        <v>297</v>
      </c>
      <c r="L80" s="100"/>
      <c r="M80" s="100"/>
      <c r="N80" s="100"/>
      <c r="O80" s="45"/>
    </row>
    <row r="81" spans="1:15">
      <c r="A81" s="104"/>
      <c r="B81" s="105"/>
      <c r="C81" s="104"/>
      <c r="D81" s="104"/>
      <c r="E81" s="43">
        <v>0</v>
      </c>
      <c r="F81" s="43">
        <v>0</v>
      </c>
      <c r="G81" s="43">
        <v>0</v>
      </c>
      <c r="H81" s="43">
        <v>0</v>
      </c>
      <c r="I81" s="43">
        <v>0</v>
      </c>
      <c r="J81" s="43">
        <v>0</v>
      </c>
      <c r="K81" s="43">
        <v>0</v>
      </c>
      <c r="L81" s="43">
        <v>0</v>
      </c>
      <c r="M81" s="43">
        <v>0</v>
      </c>
      <c r="N81" s="43">
        <v>0</v>
      </c>
      <c r="O81" s="45"/>
    </row>
    <row r="82" spans="1:15">
      <c r="A82" s="104" t="s">
        <v>154</v>
      </c>
      <c r="B82" s="103" t="s">
        <v>331</v>
      </c>
      <c r="C82" s="99"/>
      <c r="D82" s="45" t="s">
        <v>21</v>
      </c>
      <c r="E82" s="58">
        <f t="shared" ref="E82:E86" si="16">F82+G82+L82+M82+N82</f>
        <v>0</v>
      </c>
      <c r="F82" s="58">
        <v>0</v>
      </c>
      <c r="G82" s="98">
        <v>0</v>
      </c>
      <c r="H82" s="98"/>
      <c r="I82" s="98"/>
      <c r="J82" s="98"/>
      <c r="K82" s="98"/>
      <c r="L82" s="58">
        <v>0</v>
      </c>
      <c r="M82" s="58">
        <v>0</v>
      </c>
      <c r="N82" s="58">
        <v>0</v>
      </c>
      <c r="O82" s="107"/>
    </row>
    <row r="83" spans="1:15" ht="22.5">
      <c r="A83" s="104"/>
      <c r="B83" s="103"/>
      <c r="C83" s="99"/>
      <c r="D83" s="45" t="s">
        <v>28</v>
      </c>
      <c r="E83" s="58">
        <f t="shared" si="16"/>
        <v>0</v>
      </c>
      <c r="F83" s="58">
        <v>0</v>
      </c>
      <c r="G83" s="98">
        <v>0</v>
      </c>
      <c r="H83" s="98"/>
      <c r="I83" s="98"/>
      <c r="J83" s="98"/>
      <c r="K83" s="98"/>
      <c r="L83" s="58">
        <v>0</v>
      </c>
      <c r="M83" s="58">
        <v>0</v>
      </c>
      <c r="N83" s="58">
        <v>0</v>
      </c>
      <c r="O83" s="107"/>
    </row>
    <row r="84" spans="1:15" ht="33.75">
      <c r="A84" s="104"/>
      <c r="B84" s="103"/>
      <c r="C84" s="99"/>
      <c r="D84" s="45" t="s">
        <v>1</v>
      </c>
      <c r="E84" s="58">
        <f t="shared" si="16"/>
        <v>0</v>
      </c>
      <c r="F84" s="58">
        <v>0</v>
      </c>
      <c r="G84" s="98">
        <v>0</v>
      </c>
      <c r="H84" s="98"/>
      <c r="I84" s="98"/>
      <c r="J84" s="98"/>
      <c r="K84" s="98"/>
      <c r="L84" s="58">
        <v>0</v>
      </c>
      <c r="M84" s="58">
        <v>0</v>
      </c>
      <c r="N84" s="58">
        <v>0</v>
      </c>
      <c r="O84" s="107"/>
    </row>
    <row r="85" spans="1:15" ht="33.75">
      <c r="A85" s="104"/>
      <c r="B85" s="103"/>
      <c r="C85" s="99"/>
      <c r="D85" s="45" t="s">
        <v>22</v>
      </c>
      <c r="E85" s="58">
        <f t="shared" si="16"/>
        <v>0</v>
      </c>
      <c r="F85" s="58">
        <v>0</v>
      </c>
      <c r="G85" s="98">
        <v>0</v>
      </c>
      <c r="H85" s="98"/>
      <c r="I85" s="98"/>
      <c r="J85" s="98"/>
      <c r="K85" s="98"/>
      <c r="L85" s="58">
        <v>0</v>
      </c>
      <c r="M85" s="58">
        <v>0</v>
      </c>
      <c r="N85" s="58">
        <v>0</v>
      </c>
      <c r="O85" s="107"/>
    </row>
    <row r="86" spans="1:15" ht="22.5">
      <c r="A86" s="104"/>
      <c r="B86" s="103"/>
      <c r="C86" s="99"/>
      <c r="D86" s="45" t="s">
        <v>2</v>
      </c>
      <c r="E86" s="58">
        <f t="shared" si="16"/>
        <v>0</v>
      </c>
      <c r="F86" s="58">
        <v>0</v>
      </c>
      <c r="G86" s="98">
        <v>0</v>
      </c>
      <c r="H86" s="98"/>
      <c r="I86" s="98"/>
      <c r="J86" s="98"/>
      <c r="K86" s="98"/>
      <c r="L86" s="58">
        <v>0</v>
      </c>
      <c r="M86" s="58">
        <v>0</v>
      </c>
      <c r="N86" s="58">
        <v>0</v>
      </c>
      <c r="O86" s="107"/>
    </row>
    <row r="87" spans="1:15" ht="15" customHeight="1">
      <c r="A87" s="104"/>
      <c r="B87" s="105" t="s">
        <v>376</v>
      </c>
      <c r="C87" s="104"/>
      <c r="D87" s="104"/>
      <c r="E87" s="100" t="s">
        <v>67</v>
      </c>
      <c r="F87" s="100" t="s">
        <v>68</v>
      </c>
      <c r="G87" s="100" t="s">
        <v>4</v>
      </c>
      <c r="H87" s="99" t="s">
        <v>298</v>
      </c>
      <c r="I87" s="99"/>
      <c r="J87" s="99"/>
      <c r="K87" s="99"/>
      <c r="L87" s="100" t="s">
        <v>3</v>
      </c>
      <c r="M87" s="100" t="s">
        <v>69</v>
      </c>
      <c r="N87" s="100" t="s">
        <v>70</v>
      </c>
      <c r="O87" s="45"/>
    </row>
    <row r="88" spans="1:15" ht="22.5">
      <c r="A88" s="104"/>
      <c r="B88" s="105"/>
      <c r="C88" s="104"/>
      <c r="D88" s="104"/>
      <c r="E88" s="100"/>
      <c r="F88" s="100"/>
      <c r="G88" s="100"/>
      <c r="H88" s="42" t="s">
        <v>294</v>
      </c>
      <c r="I88" s="42" t="s">
        <v>295</v>
      </c>
      <c r="J88" s="42" t="s">
        <v>296</v>
      </c>
      <c r="K88" s="42" t="s">
        <v>297</v>
      </c>
      <c r="L88" s="100"/>
      <c r="M88" s="100"/>
      <c r="N88" s="100"/>
      <c r="O88" s="45"/>
    </row>
    <row r="89" spans="1:15">
      <c r="A89" s="104"/>
      <c r="B89" s="105"/>
      <c r="C89" s="104"/>
      <c r="D89" s="104"/>
      <c r="E89" s="43">
        <v>0</v>
      </c>
      <c r="F89" s="43">
        <v>0</v>
      </c>
      <c r="G89" s="43">
        <v>0</v>
      </c>
      <c r="H89" s="43">
        <v>0</v>
      </c>
      <c r="I89" s="43">
        <v>0</v>
      </c>
      <c r="J89" s="43">
        <v>0</v>
      </c>
      <c r="K89" s="43">
        <v>0</v>
      </c>
      <c r="L89" s="43">
        <v>0</v>
      </c>
      <c r="M89" s="43">
        <v>0</v>
      </c>
      <c r="N89" s="43">
        <v>0</v>
      </c>
      <c r="O89" s="45"/>
    </row>
    <row r="90" spans="1:15">
      <c r="A90" s="104" t="s">
        <v>155</v>
      </c>
      <c r="B90" s="103" t="s">
        <v>336</v>
      </c>
      <c r="C90" s="99"/>
      <c r="D90" s="45" t="s">
        <v>21</v>
      </c>
      <c r="E90" s="58">
        <f>E91+E92+E93+E94</f>
        <v>478920.09487000003</v>
      </c>
      <c r="F90" s="58">
        <f>F91+F92+F93+F94</f>
        <v>100008.72719000001</v>
      </c>
      <c r="G90" s="98">
        <f>G91+G92+G93+G94</f>
        <v>106163.55779000001</v>
      </c>
      <c r="H90" s="98"/>
      <c r="I90" s="98"/>
      <c r="J90" s="98"/>
      <c r="K90" s="98"/>
      <c r="L90" s="58">
        <f>L91+L92+L93+L94</f>
        <v>90861.865409999999</v>
      </c>
      <c r="M90" s="58">
        <f t="shared" ref="M90:N90" si="17">M91+M92+M93+M94</f>
        <v>90942.972240000003</v>
      </c>
      <c r="N90" s="58">
        <f t="shared" si="17"/>
        <v>90942.972240000003</v>
      </c>
      <c r="O90" s="107"/>
    </row>
    <row r="91" spans="1:15" ht="22.5">
      <c r="A91" s="104"/>
      <c r="B91" s="103"/>
      <c r="C91" s="99"/>
      <c r="D91" s="45" t="s">
        <v>28</v>
      </c>
      <c r="E91" s="58">
        <f t="shared" ref="E91:E93" si="18">F91+G91+L91+M91+N91</f>
        <v>0</v>
      </c>
      <c r="F91" s="58">
        <v>0</v>
      </c>
      <c r="G91" s="98">
        <v>0</v>
      </c>
      <c r="H91" s="98"/>
      <c r="I91" s="98"/>
      <c r="J91" s="98"/>
      <c r="K91" s="98"/>
      <c r="L91" s="58">
        <v>0</v>
      </c>
      <c r="M91" s="58">
        <v>0</v>
      </c>
      <c r="N91" s="58">
        <v>0</v>
      </c>
      <c r="O91" s="107"/>
    </row>
    <row r="92" spans="1:15" ht="33.75">
      <c r="A92" s="104"/>
      <c r="B92" s="103"/>
      <c r="C92" s="99"/>
      <c r="D92" s="45" t="s">
        <v>1</v>
      </c>
      <c r="E92" s="58">
        <f t="shared" si="18"/>
        <v>0</v>
      </c>
      <c r="F92" s="58">
        <v>0</v>
      </c>
      <c r="G92" s="98">
        <v>0</v>
      </c>
      <c r="H92" s="98"/>
      <c r="I92" s="98"/>
      <c r="J92" s="98"/>
      <c r="K92" s="98"/>
      <c r="L92" s="58">
        <v>0</v>
      </c>
      <c r="M92" s="58">
        <v>0</v>
      </c>
      <c r="N92" s="58">
        <v>0</v>
      </c>
      <c r="O92" s="107"/>
    </row>
    <row r="93" spans="1:15" ht="33.75">
      <c r="A93" s="104"/>
      <c r="B93" s="103"/>
      <c r="C93" s="99"/>
      <c r="D93" s="45" t="s">
        <v>22</v>
      </c>
      <c r="E93" s="60">
        <f t="shared" si="18"/>
        <v>478920.09487000003</v>
      </c>
      <c r="F93" s="60">
        <v>100008.72719000001</v>
      </c>
      <c r="G93" s="111">
        <v>106163.55779000001</v>
      </c>
      <c r="H93" s="111"/>
      <c r="I93" s="111"/>
      <c r="J93" s="111"/>
      <c r="K93" s="111"/>
      <c r="L93" s="60">
        <v>90861.865409999999</v>
      </c>
      <c r="M93" s="60">
        <v>90942.972240000003</v>
      </c>
      <c r="N93" s="60">
        <v>90942.972240000003</v>
      </c>
      <c r="O93" s="107"/>
    </row>
    <row r="94" spans="1:15" ht="22.5">
      <c r="A94" s="104"/>
      <c r="B94" s="103"/>
      <c r="C94" s="99"/>
      <c r="D94" s="45" t="s">
        <v>2</v>
      </c>
      <c r="E94" s="58">
        <f t="shared" ref="E94" si="19">F94+G94+L94+M94+N94</f>
        <v>0</v>
      </c>
      <c r="F94" s="58">
        <v>0</v>
      </c>
      <c r="G94" s="98">
        <v>0</v>
      </c>
      <c r="H94" s="98"/>
      <c r="I94" s="98"/>
      <c r="J94" s="98"/>
      <c r="K94" s="98"/>
      <c r="L94" s="58">
        <v>0</v>
      </c>
      <c r="M94" s="58">
        <v>0</v>
      </c>
      <c r="N94" s="58">
        <v>0</v>
      </c>
      <c r="O94" s="107"/>
    </row>
    <row r="95" spans="1:15" ht="15" customHeight="1">
      <c r="A95" s="104"/>
      <c r="B95" s="105" t="s">
        <v>380</v>
      </c>
      <c r="C95" s="104"/>
      <c r="D95" s="104"/>
      <c r="E95" s="100" t="s">
        <v>67</v>
      </c>
      <c r="F95" s="100" t="s">
        <v>68</v>
      </c>
      <c r="G95" s="100" t="s">
        <v>4</v>
      </c>
      <c r="H95" s="99" t="s">
        <v>298</v>
      </c>
      <c r="I95" s="99"/>
      <c r="J95" s="99"/>
      <c r="K95" s="99"/>
      <c r="L95" s="100" t="s">
        <v>3</v>
      </c>
      <c r="M95" s="100" t="s">
        <v>69</v>
      </c>
      <c r="N95" s="100" t="s">
        <v>70</v>
      </c>
      <c r="O95" s="45"/>
    </row>
    <row r="96" spans="1:15" ht="22.5">
      <c r="A96" s="104"/>
      <c r="B96" s="105"/>
      <c r="C96" s="104"/>
      <c r="D96" s="104"/>
      <c r="E96" s="100"/>
      <c r="F96" s="100"/>
      <c r="G96" s="100"/>
      <c r="H96" s="42" t="s">
        <v>294</v>
      </c>
      <c r="I96" s="42" t="s">
        <v>295</v>
      </c>
      <c r="J96" s="42" t="s">
        <v>296</v>
      </c>
      <c r="K96" s="42" t="s">
        <v>297</v>
      </c>
      <c r="L96" s="100"/>
      <c r="M96" s="100"/>
      <c r="N96" s="100"/>
      <c r="O96" s="45"/>
    </row>
    <row r="97" spans="1:15" ht="21" customHeight="1">
      <c r="A97" s="104"/>
      <c r="B97" s="105"/>
      <c r="C97" s="104"/>
      <c r="D97" s="104"/>
      <c r="E97" s="43">
        <v>5</v>
      </c>
      <c r="F97" s="43">
        <v>5</v>
      </c>
      <c r="G97" s="43">
        <v>5</v>
      </c>
      <c r="H97" s="43">
        <v>5</v>
      </c>
      <c r="I97" s="43">
        <v>5</v>
      </c>
      <c r="J97" s="43">
        <v>5</v>
      </c>
      <c r="K97" s="43">
        <v>5</v>
      </c>
      <c r="L97" s="43">
        <v>5</v>
      </c>
      <c r="M97" s="43">
        <v>5</v>
      </c>
      <c r="N97" s="43">
        <v>5</v>
      </c>
      <c r="O97" s="45"/>
    </row>
    <row r="98" spans="1:15" ht="15" customHeight="1">
      <c r="A98" s="104" t="s">
        <v>156</v>
      </c>
      <c r="B98" s="103" t="s">
        <v>343</v>
      </c>
      <c r="C98" s="99"/>
      <c r="D98" s="51" t="s">
        <v>21</v>
      </c>
      <c r="E98" s="58">
        <f t="shared" ref="E98:E102" si="20">F98+G98+L98+M98+N98</f>
        <v>0</v>
      </c>
      <c r="F98" s="58">
        <v>0</v>
      </c>
      <c r="G98" s="98">
        <v>0</v>
      </c>
      <c r="H98" s="98"/>
      <c r="I98" s="98"/>
      <c r="J98" s="98"/>
      <c r="K98" s="98"/>
      <c r="L98" s="58">
        <v>0</v>
      </c>
      <c r="M98" s="58">
        <v>0</v>
      </c>
      <c r="N98" s="58">
        <v>0</v>
      </c>
      <c r="O98" s="107"/>
    </row>
    <row r="99" spans="1:15" ht="22.5">
      <c r="A99" s="104"/>
      <c r="B99" s="103"/>
      <c r="C99" s="99"/>
      <c r="D99" s="51" t="s">
        <v>28</v>
      </c>
      <c r="E99" s="58">
        <f t="shared" si="20"/>
        <v>0</v>
      </c>
      <c r="F99" s="58">
        <v>0</v>
      </c>
      <c r="G99" s="98">
        <v>0</v>
      </c>
      <c r="H99" s="98"/>
      <c r="I99" s="98"/>
      <c r="J99" s="98"/>
      <c r="K99" s="98"/>
      <c r="L99" s="58">
        <v>0</v>
      </c>
      <c r="M99" s="58">
        <v>0</v>
      </c>
      <c r="N99" s="58">
        <v>0</v>
      </c>
      <c r="O99" s="107"/>
    </row>
    <row r="100" spans="1:15" ht="33.75">
      <c r="A100" s="104"/>
      <c r="B100" s="103"/>
      <c r="C100" s="99"/>
      <c r="D100" s="51" t="s">
        <v>1</v>
      </c>
      <c r="E100" s="58">
        <f t="shared" si="20"/>
        <v>0</v>
      </c>
      <c r="F100" s="58">
        <v>0</v>
      </c>
      <c r="G100" s="98">
        <v>0</v>
      </c>
      <c r="H100" s="98"/>
      <c r="I100" s="98"/>
      <c r="J100" s="98"/>
      <c r="K100" s="98"/>
      <c r="L100" s="58">
        <v>0</v>
      </c>
      <c r="M100" s="58">
        <v>0</v>
      </c>
      <c r="N100" s="58">
        <v>0</v>
      </c>
      <c r="O100" s="107"/>
    </row>
    <row r="101" spans="1:15" ht="33.75">
      <c r="A101" s="104"/>
      <c r="B101" s="103"/>
      <c r="C101" s="99"/>
      <c r="D101" s="51" t="s">
        <v>22</v>
      </c>
      <c r="E101" s="58">
        <f t="shared" si="20"/>
        <v>0</v>
      </c>
      <c r="F101" s="58">
        <v>0</v>
      </c>
      <c r="G101" s="98">
        <v>0</v>
      </c>
      <c r="H101" s="98"/>
      <c r="I101" s="98"/>
      <c r="J101" s="98"/>
      <c r="K101" s="98"/>
      <c r="L101" s="58">
        <v>0</v>
      </c>
      <c r="M101" s="58">
        <v>0</v>
      </c>
      <c r="N101" s="58">
        <v>0</v>
      </c>
      <c r="O101" s="107"/>
    </row>
    <row r="102" spans="1:15" ht="22.5">
      <c r="A102" s="104"/>
      <c r="B102" s="103"/>
      <c r="C102" s="99"/>
      <c r="D102" s="51" t="s">
        <v>2</v>
      </c>
      <c r="E102" s="58">
        <f t="shared" si="20"/>
        <v>0</v>
      </c>
      <c r="F102" s="58">
        <v>0</v>
      </c>
      <c r="G102" s="98">
        <v>0</v>
      </c>
      <c r="H102" s="98"/>
      <c r="I102" s="98"/>
      <c r="J102" s="98"/>
      <c r="K102" s="98"/>
      <c r="L102" s="58">
        <v>0</v>
      </c>
      <c r="M102" s="58">
        <v>0</v>
      </c>
      <c r="N102" s="58">
        <v>0</v>
      </c>
      <c r="O102" s="107"/>
    </row>
    <row r="103" spans="1:15" ht="15" customHeight="1">
      <c r="A103" s="104"/>
      <c r="B103" s="105" t="s">
        <v>376</v>
      </c>
      <c r="C103" s="104"/>
      <c r="D103" s="104"/>
      <c r="E103" s="100" t="s">
        <v>67</v>
      </c>
      <c r="F103" s="100" t="s">
        <v>68</v>
      </c>
      <c r="G103" s="100" t="s">
        <v>4</v>
      </c>
      <c r="H103" s="99" t="s">
        <v>298</v>
      </c>
      <c r="I103" s="99"/>
      <c r="J103" s="99"/>
      <c r="K103" s="99"/>
      <c r="L103" s="100" t="s">
        <v>3</v>
      </c>
      <c r="M103" s="100" t="s">
        <v>69</v>
      </c>
      <c r="N103" s="100" t="s">
        <v>70</v>
      </c>
      <c r="O103" s="45"/>
    </row>
    <row r="104" spans="1:15" ht="22.5">
      <c r="A104" s="104"/>
      <c r="B104" s="105"/>
      <c r="C104" s="104"/>
      <c r="D104" s="104"/>
      <c r="E104" s="100"/>
      <c r="F104" s="100"/>
      <c r="G104" s="100"/>
      <c r="H104" s="42" t="s">
        <v>294</v>
      </c>
      <c r="I104" s="42" t="s">
        <v>295</v>
      </c>
      <c r="J104" s="42" t="s">
        <v>296</v>
      </c>
      <c r="K104" s="42" t="s">
        <v>297</v>
      </c>
      <c r="L104" s="100"/>
      <c r="M104" s="100"/>
      <c r="N104" s="100"/>
      <c r="O104" s="45"/>
    </row>
    <row r="105" spans="1:15">
      <c r="A105" s="104"/>
      <c r="B105" s="105"/>
      <c r="C105" s="104"/>
      <c r="D105" s="104"/>
      <c r="E105" s="43">
        <v>0</v>
      </c>
      <c r="F105" s="43">
        <v>0</v>
      </c>
      <c r="G105" s="43">
        <v>0</v>
      </c>
      <c r="H105" s="43">
        <v>0</v>
      </c>
      <c r="I105" s="43">
        <v>0</v>
      </c>
      <c r="J105" s="43">
        <v>0</v>
      </c>
      <c r="K105" s="43">
        <v>0</v>
      </c>
      <c r="L105" s="43">
        <v>0</v>
      </c>
      <c r="M105" s="43">
        <v>0</v>
      </c>
      <c r="N105" s="43">
        <v>0</v>
      </c>
      <c r="O105" s="45"/>
    </row>
    <row r="106" spans="1:15" ht="15" customHeight="1">
      <c r="A106" s="104" t="s">
        <v>157</v>
      </c>
      <c r="B106" s="103" t="s">
        <v>332</v>
      </c>
      <c r="C106" s="99"/>
      <c r="D106" s="45" t="s">
        <v>21</v>
      </c>
      <c r="E106" s="58">
        <f t="shared" ref="E106:E110" si="21">F106+G106+L106+M106+N106</f>
        <v>0</v>
      </c>
      <c r="F106" s="58">
        <v>0</v>
      </c>
      <c r="G106" s="98">
        <v>0</v>
      </c>
      <c r="H106" s="98"/>
      <c r="I106" s="98"/>
      <c r="J106" s="98"/>
      <c r="K106" s="98"/>
      <c r="L106" s="58">
        <v>0</v>
      </c>
      <c r="M106" s="58">
        <v>0</v>
      </c>
      <c r="N106" s="58">
        <v>0</v>
      </c>
      <c r="O106" s="107"/>
    </row>
    <row r="107" spans="1:15" ht="22.5">
      <c r="A107" s="104"/>
      <c r="B107" s="103"/>
      <c r="C107" s="99"/>
      <c r="D107" s="45" t="s">
        <v>28</v>
      </c>
      <c r="E107" s="58">
        <f t="shared" si="21"/>
        <v>0</v>
      </c>
      <c r="F107" s="58">
        <v>0</v>
      </c>
      <c r="G107" s="98">
        <v>0</v>
      </c>
      <c r="H107" s="98"/>
      <c r="I107" s="98"/>
      <c r="J107" s="98"/>
      <c r="K107" s="98"/>
      <c r="L107" s="58">
        <v>0</v>
      </c>
      <c r="M107" s="58">
        <v>0</v>
      </c>
      <c r="N107" s="58">
        <v>0</v>
      </c>
      <c r="O107" s="107"/>
    </row>
    <row r="108" spans="1:15" ht="33.75">
      <c r="A108" s="104"/>
      <c r="B108" s="103"/>
      <c r="C108" s="99"/>
      <c r="D108" s="45" t="s">
        <v>1</v>
      </c>
      <c r="E108" s="58">
        <f t="shared" si="21"/>
        <v>0</v>
      </c>
      <c r="F108" s="58">
        <v>0</v>
      </c>
      <c r="G108" s="98">
        <v>0</v>
      </c>
      <c r="H108" s="98"/>
      <c r="I108" s="98"/>
      <c r="J108" s="98"/>
      <c r="K108" s="98"/>
      <c r="L108" s="58">
        <v>0</v>
      </c>
      <c r="M108" s="58">
        <v>0</v>
      </c>
      <c r="N108" s="58">
        <v>0</v>
      </c>
      <c r="O108" s="107"/>
    </row>
    <row r="109" spans="1:15" ht="33.75">
      <c r="A109" s="104"/>
      <c r="B109" s="103"/>
      <c r="C109" s="99"/>
      <c r="D109" s="45" t="s">
        <v>22</v>
      </c>
      <c r="E109" s="58">
        <f t="shared" si="21"/>
        <v>0</v>
      </c>
      <c r="F109" s="58">
        <v>0</v>
      </c>
      <c r="G109" s="98">
        <v>0</v>
      </c>
      <c r="H109" s="98"/>
      <c r="I109" s="98"/>
      <c r="J109" s="98"/>
      <c r="K109" s="98"/>
      <c r="L109" s="58">
        <v>0</v>
      </c>
      <c r="M109" s="58">
        <v>0</v>
      </c>
      <c r="N109" s="58">
        <v>0</v>
      </c>
      <c r="O109" s="107"/>
    </row>
    <row r="110" spans="1:15" ht="22.5">
      <c r="A110" s="104"/>
      <c r="B110" s="103"/>
      <c r="C110" s="99"/>
      <c r="D110" s="45" t="s">
        <v>2</v>
      </c>
      <c r="E110" s="58">
        <f t="shared" si="21"/>
        <v>0</v>
      </c>
      <c r="F110" s="58">
        <v>0</v>
      </c>
      <c r="G110" s="98">
        <v>0</v>
      </c>
      <c r="H110" s="98"/>
      <c r="I110" s="98"/>
      <c r="J110" s="98"/>
      <c r="K110" s="98"/>
      <c r="L110" s="58">
        <v>0</v>
      </c>
      <c r="M110" s="58">
        <v>0</v>
      </c>
      <c r="N110" s="58">
        <v>0</v>
      </c>
      <c r="O110" s="107"/>
    </row>
    <row r="111" spans="1:15" ht="15" customHeight="1">
      <c r="A111" s="104"/>
      <c r="B111" s="105" t="s">
        <v>376</v>
      </c>
      <c r="C111" s="104"/>
      <c r="D111" s="104"/>
      <c r="E111" s="100" t="s">
        <v>67</v>
      </c>
      <c r="F111" s="100" t="s">
        <v>68</v>
      </c>
      <c r="G111" s="100" t="s">
        <v>4</v>
      </c>
      <c r="H111" s="99" t="s">
        <v>298</v>
      </c>
      <c r="I111" s="99"/>
      <c r="J111" s="99"/>
      <c r="K111" s="99"/>
      <c r="L111" s="100" t="s">
        <v>3</v>
      </c>
      <c r="M111" s="100" t="s">
        <v>69</v>
      </c>
      <c r="N111" s="100" t="s">
        <v>70</v>
      </c>
      <c r="O111" s="45"/>
    </row>
    <row r="112" spans="1:15" ht="22.5">
      <c r="A112" s="104"/>
      <c r="B112" s="105"/>
      <c r="C112" s="104"/>
      <c r="D112" s="104"/>
      <c r="E112" s="100"/>
      <c r="F112" s="100"/>
      <c r="G112" s="100"/>
      <c r="H112" s="42" t="s">
        <v>294</v>
      </c>
      <c r="I112" s="42" t="s">
        <v>295</v>
      </c>
      <c r="J112" s="42" t="s">
        <v>296</v>
      </c>
      <c r="K112" s="42" t="s">
        <v>297</v>
      </c>
      <c r="L112" s="100"/>
      <c r="M112" s="100"/>
      <c r="N112" s="100"/>
      <c r="O112" s="45"/>
    </row>
    <row r="113" spans="1:15">
      <c r="A113" s="104"/>
      <c r="B113" s="105"/>
      <c r="C113" s="104"/>
      <c r="D113" s="104"/>
      <c r="E113" s="43">
        <v>0</v>
      </c>
      <c r="F113" s="43">
        <v>0</v>
      </c>
      <c r="G113" s="43">
        <v>0</v>
      </c>
      <c r="H113" s="43">
        <v>0</v>
      </c>
      <c r="I113" s="43">
        <v>0</v>
      </c>
      <c r="J113" s="43">
        <v>0</v>
      </c>
      <c r="K113" s="43">
        <v>0</v>
      </c>
      <c r="L113" s="43">
        <v>0</v>
      </c>
      <c r="M113" s="43">
        <v>0</v>
      </c>
      <c r="N113" s="43">
        <v>0</v>
      </c>
      <c r="O113" s="45"/>
    </row>
    <row r="114" spans="1:15">
      <c r="A114" s="104" t="s">
        <v>158</v>
      </c>
      <c r="B114" s="103" t="s">
        <v>333</v>
      </c>
      <c r="C114" s="99"/>
      <c r="D114" s="45" t="s">
        <v>21</v>
      </c>
      <c r="E114" s="58">
        <f t="shared" ref="E114:E118" si="22">F114+G114+L114+M114+N114</f>
        <v>0</v>
      </c>
      <c r="F114" s="58">
        <v>0</v>
      </c>
      <c r="G114" s="98">
        <v>0</v>
      </c>
      <c r="H114" s="98"/>
      <c r="I114" s="98"/>
      <c r="J114" s="98"/>
      <c r="K114" s="98"/>
      <c r="L114" s="58">
        <v>0</v>
      </c>
      <c r="M114" s="58">
        <v>0</v>
      </c>
      <c r="N114" s="58">
        <v>0</v>
      </c>
      <c r="O114" s="107"/>
    </row>
    <row r="115" spans="1:15" ht="22.5">
      <c r="A115" s="104"/>
      <c r="B115" s="103"/>
      <c r="C115" s="99"/>
      <c r="D115" s="45" t="s">
        <v>28</v>
      </c>
      <c r="E115" s="58">
        <f t="shared" si="22"/>
        <v>0</v>
      </c>
      <c r="F115" s="58">
        <v>0</v>
      </c>
      <c r="G115" s="98">
        <v>0</v>
      </c>
      <c r="H115" s="98"/>
      <c r="I115" s="98"/>
      <c r="J115" s="98"/>
      <c r="K115" s="98"/>
      <c r="L115" s="58">
        <v>0</v>
      </c>
      <c r="M115" s="58">
        <v>0</v>
      </c>
      <c r="N115" s="58">
        <v>0</v>
      </c>
      <c r="O115" s="107"/>
    </row>
    <row r="116" spans="1:15" ht="33.75">
      <c r="A116" s="104"/>
      <c r="B116" s="103"/>
      <c r="C116" s="99"/>
      <c r="D116" s="45" t="s">
        <v>1</v>
      </c>
      <c r="E116" s="58">
        <f t="shared" si="22"/>
        <v>0</v>
      </c>
      <c r="F116" s="58">
        <v>0</v>
      </c>
      <c r="G116" s="98">
        <v>0</v>
      </c>
      <c r="H116" s="98"/>
      <c r="I116" s="98"/>
      <c r="J116" s="98"/>
      <c r="K116" s="98"/>
      <c r="L116" s="58">
        <v>0</v>
      </c>
      <c r="M116" s="58">
        <v>0</v>
      </c>
      <c r="N116" s="58">
        <v>0</v>
      </c>
      <c r="O116" s="107"/>
    </row>
    <row r="117" spans="1:15" ht="33.75">
      <c r="A117" s="104"/>
      <c r="B117" s="103"/>
      <c r="C117" s="99"/>
      <c r="D117" s="45" t="s">
        <v>22</v>
      </c>
      <c r="E117" s="58">
        <f t="shared" si="22"/>
        <v>0</v>
      </c>
      <c r="F117" s="58">
        <v>0</v>
      </c>
      <c r="G117" s="98">
        <v>0</v>
      </c>
      <c r="H117" s="98"/>
      <c r="I117" s="98"/>
      <c r="J117" s="98"/>
      <c r="K117" s="98"/>
      <c r="L117" s="58">
        <v>0</v>
      </c>
      <c r="M117" s="58">
        <v>0</v>
      </c>
      <c r="N117" s="58">
        <v>0</v>
      </c>
      <c r="O117" s="107"/>
    </row>
    <row r="118" spans="1:15" ht="22.5">
      <c r="A118" s="104"/>
      <c r="B118" s="103"/>
      <c r="C118" s="99"/>
      <c r="D118" s="45" t="s">
        <v>2</v>
      </c>
      <c r="E118" s="58">
        <f t="shared" si="22"/>
        <v>0</v>
      </c>
      <c r="F118" s="58">
        <v>0</v>
      </c>
      <c r="G118" s="98">
        <v>0</v>
      </c>
      <c r="H118" s="98"/>
      <c r="I118" s="98"/>
      <c r="J118" s="98"/>
      <c r="K118" s="98"/>
      <c r="L118" s="58">
        <v>0</v>
      </c>
      <c r="M118" s="58">
        <v>0</v>
      </c>
      <c r="N118" s="58">
        <v>0</v>
      </c>
      <c r="O118" s="107"/>
    </row>
    <row r="119" spans="1:15" ht="15" customHeight="1">
      <c r="A119" s="104"/>
      <c r="B119" s="105" t="s">
        <v>376</v>
      </c>
      <c r="C119" s="104"/>
      <c r="D119" s="104"/>
      <c r="E119" s="100" t="s">
        <v>67</v>
      </c>
      <c r="F119" s="100" t="s">
        <v>68</v>
      </c>
      <c r="G119" s="100" t="s">
        <v>4</v>
      </c>
      <c r="H119" s="99" t="s">
        <v>298</v>
      </c>
      <c r="I119" s="99"/>
      <c r="J119" s="99"/>
      <c r="K119" s="99"/>
      <c r="L119" s="100" t="s">
        <v>3</v>
      </c>
      <c r="M119" s="100" t="s">
        <v>69</v>
      </c>
      <c r="N119" s="100" t="s">
        <v>70</v>
      </c>
      <c r="O119" s="45"/>
    </row>
    <row r="120" spans="1:15" ht="22.5">
      <c r="A120" s="104"/>
      <c r="B120" s="105"/>
      <c r="C120" s="104"/>
      <c r="D120" s="104"/>
      <c r="E120" s="100"/>
      <c r="F120" s="100"/>
      <c r="G120" s="100"/>
      <c r="H120" s="42" t="s">
        <v>294</v>
      </c>
      <c r="I120" s="42" t="s">
        <v>295</v>
      </c>
      <c r="J120" s="42" t="s">
        <v>296</v>
      </c>
      <c r="K120" s="42" t="s">
        <v>297</v>
      </c>
      <c r="L120" s="100"/>
      <c r="M120" s="100"/>
      <c r="N120" s="100"/>
      <c r="O120" s="45"/>
    </row>
    <row r="121" spans="1:15">
      <c r="A121" s="104"/>
      <c r="B121" s="105"/>
      <c r="C121" s="104"/>
      <c r="D121" s="104"/>
      <c r="E121" s="43">
        <v>0</v>
      </c>
      <c r="F121" s="43">
        <v>0</v>
      </c>
      <c r="G121" s="43">
        <v>0</v>
      </c>
      <c r="H121" s="43">
        <v>0</v>
      </c>
      <c r="I121" s="43">
        <v>0</v>
      </c>
      <c r="J121" s="43">
        <v>0</v>
      </c>
      <c r="K121" s="43">
        <v>0</v>
      </c>
      <c r="L121" s="43">
        <v>0</v>
      </c>
      <c r="M121" s="43">
        <v>0</v>
      </c>
      <c r="N121" s="43">
        <v>0</v>
      </c>
      <c r="O121" s="45"/>
    </row>
    <row r="122" spans="1:15">
      <c r="A122" s="104" t="s">
        <v>159</v>
      </c>
      <c r="B122" s="103" t="s">
        <v>334</v>
      </c>
      <c r="C122" s="99"/>
      <c r="D122" s="45" t="s">
        <v>21</v>
      </c>
      <c r="E122" s="58">
        <f t="shared" ref="E122:E126" si="23">F122+G122+L122+M122+N122</f>
        <v>0</v>
      </c>
      <c r="F122" s="58">
        <v>0</v>
      </c>
      <c r="G122" s="98">
        <v>0</v>
      </c>
      <c r="H122" s="98"/>
      <c r="I122" s="98"/>
      <c r="J122" s="98"/>
      <c r="K122" s="98"/>
      <c r="L122" s="58">
        <v>0</v>
      </c>
      <c r="M122" s="58">
        <v>0</v>
      </c>
      <c r="N122" s="58">
        <v>0</v>
      </c>
      <c r="O122" s="107"/>
    </row>
    <row r="123" spans="1:15" ht="22.5">
      <c r="A123" s="104"/>
      <c r="B123" s="103"/>
      <c r="C123" s="99"/>
      <c r="D123" s="45" t="s">
        <v>28</v>
      </c>
      <c r="E123" s="58">
        <f t="shared" si="23"/>
        <v>0</v>
      </c>
      <c r="F123" s="58">
        <v>0</v>
      </c>
      <c r="G123" s="98">
        <v>0</v>
      </c>
      <c r="H123" s="98"/>
      <c r="I123" s="98"/>
      <c r="J123" s="98"/>
      <c r="K123" s="98"/>
      <c r="L123" s="58">
        <v>0</v>
      </c>
      <c r="M123" s="58">
        <v>0</v>
      </c>
      <c r="N123" s="58">
        <v>0</v>
      </c>
      <c r="O123" s="107"/>
    </row>
    <row r="124" spans="1:15" ht="33.75">
      <c r="A124" s="104"/>
      <c r="B124" s="103"/>
      <c r="C124" s="99"/>
      <c r="D124" s="45" t="s">
        <v>1</v>
      </c>
      <c r="E124" s="58">
        <f t="shared" si="23"/>
        <v>0</v>
      </c>
      <c r="F124" s="58">
        <v>0</v>
      </c>
      <c r="G124" s="98">
        <v>0</v>
      </c>
      <c r="H124" s="98"/>
      <c r="I124" s="98"/>
      <c r="J124" s="98"/>
      <c r="K124" s="98"/>
      <c r="L124" s="58">
        <v>0</v>
      </c>
      <c r="M124" s="58">
        <v>0</v>
      </c>
      <c r="N124" s="58">
        <v>0</v>
      </c>
      <c r="O124" s="107"/>
    </row>
    <row r="125" spans="1:15" ht="33.75">
      <c r="A125" s="104"/>
      <c r="B125" s="103"/>
      <c r="C125" s="99"/>
      <c r="D125" s="45" t="s">
        <v>22</v>
      </c>
      <c r="E125" s="58">
        <f t="shared" si="23"/>
        <v>0</v>
      </c>
      <c r="F125" s="58">
        <v>0</v>
      </c>
      <c r="G125" s="98">
        <v>0</v>
      </c>
      <c r="H125" s="98"/>
      <c r="I125" s="98"/>
      <c r="J125" s="98"/>
      <c r="K125" s="98"/>
      <c r="L125" s="58">
        <v>0</v>
      </c>
      <c r="M125" s="58">
        <v>0</v>
      </c>
      <c r="N125" s="58">
        <v>0</v>
      </c>
      <c r="O125" s="107"/>
    </row>
    <row r="126" spans="1:15" ht="22.5">
      <c r="A126" s="104"/>
      <c r="B126" s="103"/>
      <c r="C126" s="99"/>
      <c r="D126" s="45" t="s">
        <v>2</v>
      </c>
      <c r="E126" s="58">
        <f t="shared" si="23"/>
        <v>0</v>
      </c>
      <c r="F126" s="58">
        <v>0</v>
      </c>
      <c r="G126" s="98">
        <v>0</v>
      </c>
      <c r="H126" s="98"/>
      <c r="I126" s="98"/>
      <c r="J126" s="98"/>
      <c r="K126" s="98"/>
      <c r="L126" s="58">
        <v>0</v>
      </c>
      <c r="M126" s="58">
        <v>0</v>
      </c>
      <c r="N126" s="58">
        <v>0</v>
      </c>
      <c r="O126" s="107"/>
    </row>
    <row r="127" spans="1:15" ht="15" customHeight="1">
      <c r="A127" s="104"/>
      <c r="B127" s="105" t="s">
        <v>376</v>
      </c>
      <c r="C127" s="104"/>
      <c r="D127" s="104"/>
      <c r="E127" s="100" t="s">
        <v>67</v>
      </c>
      <c r="F127" s="100" t="s">
        <v>68</v>
      </c>
      <c r="G127" s="100" t="s">
        <v>4</v>
      </c>
      <c r="H127" s="99" t="s">
        <v>298</v>
      </c>
      <c r="I127" s="99"/>
      <c r="J127" s="99"/>
      <c r="K127" s="99"/>
      <c r="L127" s="100" t="s">
        <v>3</v>
      </c>
      <c r="M127" s="100" t="s">
        <v>69</v>
      </c>
      <c r="N127" s="100" t="s">
        <v>70</v>
      </c>
      <c r="O127" s="45"/>
    </row>
    <row r="128" spans="1:15" ht="22.5">
      <c r="A128" s="104"/>
      <c r="B128" s="105"/>
      <c r="C128" s="104"/>
      <c r="D128" s="104"/>
      <c r="E128" s="100"/>
      <c r="F128" s="100"/>
      <c r="G128" s="100"/>
      <c r="H128" s="42" t="s">
        <v>294</v>
      </c>
      <c r="I128" s="42" t="s">
        <v>295</v>
      </c>
      <c r="J128" s="42" t="s">
        <v>296</v>
      </c>
      <c r="K128" s="42" t="s">
        <v>297</v>
      </c>
      <c r="L128" s="100"/>
      <c r="M128" s="100"/>
      <c r="N128" s="100"/>
      <c r="O128" s="45"/>
    </row>
    <row r="129" spans="1:15">
      <c r="A129" s="104"/>
      <c r="B129" s="105"/>
      <c r="C129" s="104"/>
      <c r="D129" s="104"/>
      <c r="E129" s="43">
        <v>0</v>
      </c>
      <c r="F129" s="43">
        <v>0</v>
      </c>
      <c r="G129" s="43">
        <v>0</v>
      </c>
      <c r="H129" s="43">
        <v>0</v>
      </c>
      <c r="I129" s="43">
        <v>0</v>
      </c>
      <c r="J129" s="43">
        <v>0</v>
      </c>
      <c r="K129" s="43">
        <v>0</v>
      </c>
      <c r="L129" s="43">
        <v>0</v>
      </c>
      <c r="M129" s="43">
        <v>0</v>
      </c>
      <c r="N129" s="43">
        <v>0</v>
      </c>
      <c r="O129" s="45"/>
    </row>
    <row r="130" spans="1:15" ht="15" customHeight="1">
      <c r="A130" s="104" t="s">
        <v>160</v>
      </c>
      <c r="B130" s="103" t="s">
        <v>335</v>
      </c>
      <c r="C130" s="99"/>
      <c r="D130" s="45" t="s">
        <v>21</v>
      </c>
      <c r="E130" s="58">
        <f t="shared" ref="E130:E134" si="24">F130+G130+L130+M130+N130</f>
        <v>0</v>
      </c>
      <c r="F130" s="58">
        <v>0</v>
      </c>
      <c r="G130" s="98">
        <v>0</v>
      </c>
      <c r="H130" s="98"/>
      <c r="I130" s="98"/>
      <c r="J130" s="98"/>
      <c r="K130" s="98"/>
      <c r="L130" s="58">
        <v>0</v>
      </c>
      <c r="M130" s="58">
        <v>0</v>
      </c>
      <c r="N130" s="58">
        <v>0</v>
      </c>
      <c r="O130" s="107"/>
    </row>
    <row r="131" spans="1:15" ht="22.5">
      <c r="A131" s="104"/>
      <c r="B131" s="103"/>
      <c r="C131" s="99"/>
      <c r="D131" s="45" t="s">
        <v>28</v>
      </c>
      <c r="E131" s="58">
        <f t="shared" si="24"/>
        <v>0</v>
      </c>
      <c r="F131" s="58">
        <v>0</v>
      </c>
      <c r="G131" s="98">
        <v>0</v>
      </c>
      <c r="H131" s="98"/>
      <c r="I131" s="98"/>
      <c r="J131" s="98"/>
      <c r="K131" s="98"/>
      <c r="L131" s="58">
        <v>0</v>
      </c>
      <c r="M131" s="58">
        <v>0</v>
      </c>
      <c r="N131" s="58">
        <v>0</v>
      </c>
      <c r="O131" s="107"/>
    </row>
    <row r="132" spans="1:15" ht="33.75">
      <c r="A132" s="104"/>
      <c r="B132" s="103"/>
      <c r="C132" s="99"/>
      <c r="D132" s="45" t="s">
        <v>1</v>
      </c>
      <c r="E132" s="58">
        <f t="shared" si="24"/>
        <v>0</v>
      </c>
      <c r="F132" s="58">
        <v>0</v>
      </c>
      <c r="G132" s="98">
        <v>0</v>
      </c>
      <c r="H132" s="98"/>
      <c r="I132" s="98"/>
      <c r="J132" s="98"/>
      <c r="K132" s="98"/>
      <c r="L132" s="58">
        <v>0</v>
      </c>
      <c r="M132" s="58">
        <v>0</v>
      </c>
      <c r="N132" s="58">
        <v>0</v>
      </c>
      <c r="O132" s="107"/>
    </row>
    <row r="133" spans="1:15" ht="33.75">
      <c r="A133" s="104"/>
      <c r="B133" s="103"/>
      <c r="C133" s="99"/>
      <c r="D133" s="45" t="s">
        <v>22</v>
      </c>
      <c r="E133" s="58">
        <f t="shared" si="24"/>
        <v>0</v>
      </c>
      <c r="F133" s="58">
        <v>0</v>
      </c>
      <c r="G133" s="98">
        <v>0</v>
      </c>
      <c r="H133" s="98"/>
      <c r="I133" s="98"/>
      <c r="J133" s="98"/>
      <c r="K133" s="98"/>
      <c r="L133" s="58">
        <v>0</v>
      </c>
      <c r="M133" s="58">
        <v>0</v>
      </c>
      <c r="N133" s="58">
        <v>0</v>
      </c>
      <c r="O133" s="107"/>
    </row>
    <row r="134" spans="1:15" ht="22.5">
      <c r="A134" s="104"/>
      <c r="B134" s="103"/>
      <c r="C134" s="99"/>
      <c r="D134" s="45" t="s">
        <v>2</v>
      </c>
      <c r="E134" s="58">
        <f t="shared" si="24"/>
        <v>0</v>
      </c>
      <c r="F134" s="58">
        <v>0</v>
      </c>
      <c r="G134" s="98">
        <v>0</v>
      </c>
      <c r="H134" s="98"/>
      <c r="I134" s="98"/>
      <c r="J134" s="98"/>
      <c r="K134" s="98"/>
      <c r="L134" s="58">
        <v>0</v>
      </c>
      <c r="M134" s="58">
        <v>0</v>
      </c>
      <c r="N134" s="58">
        <v>0</v>
      </c>
      <c r="O134" s="107"/>
    </row>
    <row r="135" spans="1:15" ht="15" customHeight="1">
      <c r="A135" s="104"/>
      <c r="B135" s="105" t="s">
        <v>376</v>
      </c>
      <c r="C135" s="104"/>
      <c r="D135" s="104"/>
      <c r="E135" s="100" t="s">
        <v>67</v>
      </c>
      <c r="F135" s="100" t="s">
        <v>68</v>
      </c>
      <c r="G135" s="100" t="s">
        <v>4</v>
      </c>
      <c r="H135" s="99" t="s">
        <v>298</v>
      </c>
      <c r="I135" s="99"/>
      <c r="J135" s="99"/>
      <c r="K135" s="99"/>
      <c r="L135" s="100" t="s">
        <v>3</v>
      </c>
      <c r="M135" s="100" t="s">
        <v>69</v>
      </c>
      <c r="N135" s="100" t="s">
        <v>70</v>
      </c>
      <c r="O135" s="45"/>
    </row>
    <row r="136" spans="1:15" ht="22.5">
      <c r="A136" s="104"/>
      <c r="B136" s="105"/>
      <c r="C136" s="104"/>
      <c r="D136" s="104"/>
      <c r="E136" s="100"/>
      <c r="F136" s="100"/>
      <c r="G136" s="100"/>
      <c r="H136" s="42" t="s">
        <v>294</v>
      </c>
      <c r="I136" s="42" t="s">
        <v>295</v>
      </c>
      <c r="J136" s="42" t="s">
        <v>296</v>
      </c>
      <c r="K136" s="42" t="s">
        <v>297</v>
      </c>
      <c r="L136" s="100"/>
      <c r="M136" s="100"/>
      <c r="N136" s="100"/>
      <c r="O136" s="45"/>
    </row>
    <row r="137" spans="1:15">
      <c r="A137" s="104"/>
      <c r="B137" s="105"/>
      <c r="C137" s="104"/>
      <c r="D137" s="104"/>
      <c r="E137" s="43">
        <v>0</v>
      </c>
      <c r="F137" s="43">
        <v>0</v>
      </c>
      <c r="G137" s="43">
        <v>0</v>
      </c>
      <c r="H137" s="43">
        <v>0</v>
      </c>
      <c r="I137" s="43">
        <v>0</v>
      </c>
      <c r="J137" s="43">
        <v>0</v>
      </c>
      <c r="K137" s="43">
        <v>0</v>
      </c>
      <c r="L137" s="43">
        <v>0</v>
      </c>
      <c r="M137" s="43">
        <v>0</v>
      </c>
      <c r="N137" s="43">
        <v>0</v>
      </c>
      <c r="O137" s="45"/>
    </row>
    <row r="138" spans="1:15">
      <c r="A138" s="104" t="s">
        <v>52</v>
      </c>
      <c r="B138" s="103" t="s">
        <v>36</v>
      </c>
      <c r="C138" s="99"/>
      <c r="D138" s="45" t="s">
        <v>21</v>
      </c>
      <c r="E138" s="58">
        <f>E139+E140+E141+E142</f>
        <v>99615.408810000008</v>
      </c>
      <c r="F138" s="58">
        <f>F139+F140+F141+F142</f>
        <v>20944.16819</v>
      </c>
      <c r="G138" s="98">
        <f>G139+G140+G141+G142</f>
        <v>19477.298410000003</v>
      </c>
      <c r="H138" s="98"/>
      <c r="I138" s="98"/>
      <c r="J138" s="98"/>
      <c r="K138" s="98"/>
      <c r="L138" s="58">
        <f>L139+L140+L141+L142</f>
        <v>17688.086929999998</v>
      </c>
      <c r="M138" s="58">
        <f>M139+M140+M141+M142</f>
        <v>23734.927639999998</v>
      </c>
      <c r="N138" s="58">
        <f>N139+N140+N141+N142</f>
        <v>17770.927640000002</v>
      </c>
      <c r="O138" s="117"/>
    </row>
    <row r="139" spans="1:15" ht="22.5">
      <c r="A139" s="104"/>
      <c r="B139" s="103"/>
      <c r="C139" s="99"/>
      <c r="D139" s="45" t="s">
        <v>28</v>
      </c>
      <c r="E139" s="58">
        <f>F139+G139+L139+M139+N139</f>
        <v>38502.828100000006</v>
      </c>
      <c r="F139" s="58">
        <f>F144+F152+F160+F168+F176</f>
        <v>12126.41358</v>
      </c>
      <c r="G139" s="98">
        <f>G144+G152+G160+G168+G176</f>
        <v>9881.5214599999999</v>
      </c>
      <c r="H139" s="98"/>
      <c r="I139" s="98"/>
      <c r="J139" s="98"/>
      <c r="K139" s="98"/>
      <c r="L139" s="58">
        <f t="shared" ref="L139:N140" si="25">L144+L152+L160+L168+L176</f>
        <v>3731.7509399999999</v>
      </c>
      <c r="M139" s="58">
        <f t="shared" si="25"/>
        <v>8777.5710600000002</v>
      </c>
      <c r="N139" s="58">
        <f t="shared" si="25"/>
        <v>3985.5710600000002</v>
      </c>
      <c r="O139" s="117"/>
    </row>
    <row r="140" spans="1:15" ht="33.75">
      <c r="A140" s="104"/>
      <c r="B140" s="103"/>
      <c r="C140" s="99"/>
      <c r="D140" s="45" t="s">
        <v>1</v>
      </c>
      <c r="E140" s="58">
        <f t="shared" ref="E140:E142" si="26">F140+G140+L140+M140+N140</f>
        <v>25181.949070000002</v>
      </c>
      <c r="F140" s="58">
        <f>F145+F153+F161+F169+F177</f>
        <v>4448.9479199999996</v>
      </c>
      <c r="G140" s="98">
        <f>G145+G153+G161+G169+G177</f>
        <v>5327.4471100000001</v>
      </c>
      <c r="H140" s="98"/>
      <c r="I140" s="98"/>
      <c r="J140" s="98"/>
      <c r="K140" s="98"/>
      <c r="L140" s="58">
        <f t="shared" si="25"/>
        <v>5441.6264000000001</v>
      </c>
      <c r="M140" s="58">
        <f t="shared" si="25"/>
        <v>4981.9638199999999</v>
      </c>
      <c r="N140" s="58">
        <f t="shared" si="25"/>
        <v>4981.9638199999999</v>
      </c>
      <c r="O140" s="117"/>
    </row>
    <row r="141" spans="1:15" ht="33.75">
      <c r="A141" s="104"/>
      <c r="B141" s="103"/>
      <c r="C141" s="99"/>
      <c r="D141" s="45" t="s">
        <v>22</v>
      </c>
      <c r="E141" s="58">
        <f t="shared" si="26"/>
        <v>35930.63164</v>
      </c>
      <c r="F141" s="58">
        <f>F146+F154++F162+F170+F178</f>
        <v>4368.8066900000003</v>
      </c>
      <c r="G141" s="98">
        <f>G146+G154+G162+G170+G178</f>
        <v>4268.3298400000003</v>
      </c>
      <c r="H141" s="98"/>
      <c r="I141" s="98"/>
      <c r="J141" s="98"/>
      <c r="K141" s="98"/>
      <c r="L141" s="58">
        <f>L146+L154++L162+L170+L178</f>
        <v>8514.7095900000004</v>
      </c>
      <c r="M141" s="58">
        <f>M146+M154++M162+M170+M178</f>
        <v>9975.3927599999988</v>
      </c>
      <c r="N141" s="58">
        <f>N146+N154++N162+N170+N178</f>
        <v>8803.3927600000006</v>
      </c>
      <c r="O141" s="117"/>
    </row>
    <row r="142" spans="1:15" ht="22.5">
      <c r="A142" s="104"/>
      <c r="B142" s="103"/>
      <c r="C142" s="99"/>
      <c r="D142" s="45" t="s">
        <v>2</v>
      </c>
      <c r="E142" s="58">
        <f t="shared" si="26"/>
        <v>0</v>
      </c>
      <c r="F142" s="58">
        <v>0</v>
      </c>
      <c r="G142" s="98">
        <v>0</v>
      </c>
      <c r="H142" s="98"/>
      <c r="I142" s="98"/>
      <c r="J142" s="98"/>
      <c r="K142" s="98"/>
      <c r="L142" s="58">
        <v>0</v>
      </c>
      <c r="M142" s="58">
        <v>0</v>
      </c>
      <c r="N142" s="58">
        <v>0</v>
      </c>
      <c r="O142" s="117"/>
    </row>
    <row r="143" spans="1:15" ht="15" customHeight="1">
      <c r="A143" s="104" t="s">
        <v>14</v>
      </c>
      <c r="B143" s="103" t="s">
        <v>40</v>
      </c>
      <c r="C143" s="107"/>
      <c r="D143" s="45" t="s">
        <v>21</v>
      </c>
      <c r="E143" s="58">
        <f>E144+E145+E146+E147</f>
        <v>453</v>
      </c>
      <c r="F143" s="58">
        <f>F144+F145+F146+F147</f>
        <v>141</v>
      </c>
      <c r="G143" s="98">
        <f>G144+G145+G146+G147</f>
        <v>104</v>
      </c>
      <c r="H143" s="98"/>
      <c r="I143" s="98"/>
      <c r="J143" s="98"/>
      <c r="K143" s="98"/>
      <c r="L143" s="58">
        <f>L144+L145+L146+L147</f>
        <v>104</v>
      </c>
      <c r="M143" s="58">
        <f t="shared" ref="M143:N143" si="27">M144+M145+M146+M147</f>
        <v>104</v>
      </c>
      <c r="N143" s="58">
        <f t="shared" si="27"/>
        <v>0</v>
      </c>
      <c r="O143" s="107"/>
    </row>
    <row r="144" spans="1:15" ht="22.5">
      <c r="A144" s="104"/>
      <c r="B144" s="103"/>
      <c r="C144" s="107"/>
      <c r="D144" s="45" t="s">
        <v>28</v>
      </c>
      <c r="E144" s="58">
        <f>F144+G144+L144+M144+N144</f>
        <v>453</v>
      </c>
      <c r="F144" s="58">
        <v>141</v>
      </c>
      <c r="G144" s="98">
        <v>104</v>
      </c>
      <c r="H144" s="98"/>
      <c r="I144" s="98"/>
      <c r="J144" s="98"/>
      <c r="K144" s="98"/>
      <c r="L144" s="58">
        <v>104</v>
      </c>
      <c r="M144" s="58">
        <v>104</v>
      </c>
      <c r="N144" s="58">
        <v>0</v>
      </c>
      <c r="O144" s="107"/>
    </row>
    <row r="145" spans="1:15" ht="33.75">
      <c r="A145" s="104"/>
      <c r="B145" s="103"/>
      <c r="C145" s="107"/>
      <c r="D145" s="45" t="s">
        <v>1</v>
      </c>
      <c r="E145" s="58">
        <f t="shared" ref="E145:E147" si="28">F145+G145+L145+M145+N145</f>
        <v>0</v>
      </c>
      <c r="F145" s="58">
        <v>0</v>
      </c>
      <c r="G145" s="98">
        <v>0</v>
      </c>
      <c r="H145" s="98"/>
      <c r="I145" s="98"/>
      <c r="J145" s="98"/>
      <c r="K145" s="98"/>
      <c r="L145" s="58">
        <v>0</v>
      </c>
      <c r="M145" s="58">
        <v>0</v>
      </c>
      <c r="N145" s="58">
        <v>0</v>
      </c>
      <c r="O145" s="107"/>
    </row>
    <row r="146" spans="1:15" ht="33.75">
      <c r="A146" s="104"/>
      <c r="B146" s="103"/>
      <c r="C146" s="107"/>
      <c r="D146" s="45" t="s">
        <v>22</v>
      </c>
      <c r="E146" s="58">
        <f t="shared" si="28"/>
        <v>0</v>
      </c>
      <c r="F146" s="58">
        <v>0</v>
      </c>
      <c r="G146" s="98">
        <v>0</v>
      </c>
      <c r="H146" s="98"/>
      <c r="I146" s="98"/>
      <c r="J146" s="98"/>
      <c r="K146" s="98"/>
      <c r="L146" s="58">
        <v>0</v>
      </c>
      <c r="M146" s="58">
        <v>0</v>
      </c>
      <c r="N146" s="58">
        <v>0</v>
      </c>
      <c r="O146" s="107"/>
    </row>
    <row r="147" spans="1:15" ht="22.5">
      <c r="A147" s="104"/>
      <c r="B147" s="103"/>
      <c r="C147" s="107"/>
      <c r="D147" s="45" t="s">
        <v>2</v>
      </c>
      <c r="E147" s="58">
        <f t="shared" si="28"/>
        <v>0</v>
      </c>
      <c r="F147" s="58">
        <v>0</v>
      </c>
      <c r="G147" s="98">
        <v>0</v>
      </c>
      <c r="H147" s="98"/>
      <c r="I147" s="98"/>
      <c r="J147" s="98"/>
      <c r="K147" s="98"/>
      <c r="L147" s="58">
        <v>0</v>
      </c>
      <c r="M147" s="58">
        <v>0</v>
      </c>
      <c r="N147" s="58">
        <v>0</v>
      </c>
      <c r="O147" s="107"/>
    </row>
    <row r="148" spans="1:15" ht="20.25" customHeight="1">
      <c r="A148" s="104"/>
      <c r="B148" s="105" t="s">
        <v>218</v>
      </c>
      <c r="C148" s="104"/>
      <c r="D148" s="104"/>
      <c r="E148" s="100" t="s">
        <v>67</v>
      </c>
      <c r="F148" s="100" t="s">
        <v>68</v>
      </c>
      <c r="G148" s="100" t="s">
        <v>4</v>
      </c>
      <c r="H148" s="99" t="s">
        <v>298</v>
      </c>
      <c r="I148" s="99"/>
      <c r="J148" s="99"/>
      <c r="K148" s="99"/>
      <c r="L148" s="100" t="s">
        <v>3</v>
      </c>
      <c r="M148" s="100" t="s">
        <v>69</v>
      </c>
      <c r="N148" s="100" t="s">
        <v>70</v>
      </c>
      <c r="O148" s="45"/>
    </row>
    <row r="149" spans="1:15" ht="33" customHeight="1">
      <c r="A149" s="104"/>
      <c r="B149" s="105"/>
      <c r="C149" s="104"/>
      <c r="D149" s="104"/>
      <c r="E149" s="100"/>
      <c r="F149" s="100"/>
      <c r="G149" s="100"/>
      <c r="H149" s="42" t="s">
        <v>294</v>
      </c>
      <c r="I149" s="42" t="s">
        <v>295</v>
      </c>
      <c r="J149" s="42" t="s">
        <v>296</v>
      </c>
      <c r="K149" s="42" t="s">
        <v>297</v>
      </c>
      <c r="L149" s="100"/>
      <c r="M149" s="100"/>
      <c r="N149" s="100"/>
      <c r="O149" s="45"/>
    </row>
    <row r="150" spans="1:15">
      <c r="A150" s="104"/>
      <c r="B150" s="105"/>
      <c r="C150" s="104"/>
      <c r="D150" s="104"/>
      <c r="E150" s="43">
        <v>100</v>
      </c>
      <c r="F150" s="43">
        <v>100</v>
      </c>
      <c r="G150" s="43">
        <v>100</v>
      </c>
      <c r="H150" s="43">
        <v>100</v>
      </c>
      <c r="I150" s="43">
        <v>100</v>
      </c>
      <c r="J150" s="43">
        <v>100</v>
      </c>
      <c r="K150" s="43">
        <v>100</v>
      </c>
      <c r="L150" s="43">
        <v>100</v>
      </c>
      <c r="M150" s="43">
        <v>100</v>
      </c>
      <c r="N150" s="43">
        <v>100</v>
      </c>
      <c r="O150" s="45"/>
    </row>
    <row r="151" spans="1:15" ht="15" customHeight="1">
      <c r="A151" s="104" t="s">
        <v>15</v>
      </c>
      <c r="B151" s="103" t="s">
        <v>44</v>
      </c>
      <c r="C151" s="107"/>
      <c r="D151" s="45" t="s">
        <v>21</v>
      </c>
      <c r="E151" s="58">
        <f>E152+E153+E154+E155</f>
        <v>9946.5832800000007</v>
      </c>
      <c r="F151" s="58">
        <f>F152+F153+F154+F155</f>
        <v>4086.5832799999998</v>
      </c>
      <c r="G151" s="98">
        <f>G152+G153+G154+G155</f>
        <v>0</v>
      </c>
      <c r="H151" s="98"/>
      <c r="I151" s="98"/>
      <c r="J151" s="98"/>
      <c r="K151" s="98"/>
      <c r="L151" s="58">
        <f>L152+L153+L154+L155</f>
        <v>0</v>
      </c>
      <c r="M151" s="58">
        <f t="shared" ref="M151:N151" si="29">M152+M153+M154+M155</f>
        <v>5860</v>
      </c>
      <c r="N151" s="58">
        <f t="shared" si="29"/>
        <v>0</v>
      </c>
      <c r="O151" s="107"/>
    </row>
    <row r="152" spans="1:15" ht="22.5">
      <c r="A152" s="104"/>
      <c r="B152" s="103"/>
      <c r="C152" s="107"/>
      <c r="D152" s="45" t="s">
        <v>28</v>
      </c>
      <c r="E152" s="58">
        <f>F152+G152+L152+M152+N152</f>
        <v>7957.2666200000003</v>
      </c>
      <c r="F152" s="58">
        <v>3269.2666199999999</v>
      </c>
      <c r="G152" s="98">
        <v>0</v>
      </c>
      <c r="H152" s="98"/>
      <c r="I152" s="98"/>
      <c r="J152" s="98"/>
      <c r="K152" s="98"/>
      <c r="L152" s="58">
        <v>0</v>
      </c>
      <c r="M152" s="58">
        <v>4688</v>
      </c>
      <c r="N152" s="58">
        <v>0</v>
      </c>
      <c r="O152" s="107"/>
    </row>
    <row r="153" spans="1:15" ht="33.75">
      <c r="A153" s="104"/>
      <c r="B153" s="103"/>
      <c r="C153" s="107"/>
      <c r="D153" s="45" t="s">
        <v>1</v>
      </c>
      <c r="E153" s="58">
        <f t="shared" ref="E153:E155" si="30">F153+G153+L153+M153+N153</f>
        <v>0</v>
      </c>
      <c r="F153" s="58">
        <v>0</v>
      </c>
      <c r="G153" s="98">
        <v>0</v>
      </c>
      <c r="H153" s="98"/>
      <c r="I153" s="98"/>
      <c r="J153" s="98"/>
      <c r="K153" s="98"/>
      <c r="L153" s="58">
        <v>0</v>
      </c>
      <c r="M153" s="58">
        <v>0</v>
      </c>
      <c r="N153" s="58">
        <v>0</v>
      </c>
      <c r="O153" s="107"/>
    </row>
    <row r="154" spans="1:15" ht="33.75">
      <c r="A154" s="104"/>
      <c r="B154" s="103"/>
      <c r="C154" s="107"/>
      <c r="D154" s="45" t="s">
        <v>22</v>
      </c>
      <c r="E154" s="58">
        <f t="shared" si="30"/>
        <v>1989.31666</v>
      </c>
      <c r="F154" s="58">
        <v>817.31665999999996</v>
      </c>
      <c r="G154" s="98">
        <v>0</v>
      </c>
      <c r="H154" s="98"/>
      <c r="I154" s="98"/>
      <c r="J154" s="98"/>
      <c r="K154" s="98"/>
      <c r="L154" s="58">
        <v>0</v>
      </c>
      <c r="M154" s="58">
        <v>1172</v>
      </c>
      <c r="N154" s="58">
        <v>0</v>
      </c>
      <c r="O154" s="107"/>
    </row>
    <row r="155" spans="1:15" ht="22.5">
      <c r="A155" s="104"/>
      <c r="B155" s="103"/>
      <c r="C155" s="107"/>
      <c r="D155" s="45" t="s">
        <v>2</v>
      </c>
      <c r="E155" s="58">
        <f t="shared" si="30"/>
        <v>0</v>
      </c>
      <c r="F155" s="58">
        <v>0</v>
      </c>
      <c r="G155" s="98">
        <v>0</v>
      </c>
      <c r="H155" s="98"/>
      <c r="I155" s="98"/>
      <c r="J155" s="98"/>
      <c r="K155" s="98"/>
      <c r="L155" s="58">
        <v>0</v>
      </c>
      <c r="M155" s="58">
        <v>0</v>
      </c>
      <c r="N155" s="58">
        <v>0</v>
      </c>
      <c r="O155" s="107"/>
    </row>
    <row r="156" spans="1:15" ht="15" customHeight="1">
      <c r="A156" s="104"/>
      <c r="B156" s="105" t="s">
        <v>219</v>
      </c>
      <c r="C156" s="104"/>
      <c r="D156" s="104"/>
      <c r="E156" s="100" t="s">
        <v>67</v>
      </c>
      <c r="F156" s="100" t="s">
        <v>68</v>
      </c>
      <c r="G156" s="100" t="s">
        <v>4</v>
      </c>
      <c r="H156" s="99" t="s">
        <v>298</v>
      </c>
      <c r="I156" s="99"/>
      <c r="J156" s="99"/>
      <c r="K156" s="99"/>
      <c r="L156" s="100" t="s">
        <v>3</v>
      </c>
      <c r="M156" s="100" t="s">
        <v>69</v>
      </c>
      <c r="N156" s="100" t="s">
        <v>70</v>
      </c>
      <c r="O156" s="45"/>
    </row>
    <row r="157" spans="1:15" ht="22.5">
      <c r="A157" s="104"/>
      <c r="B157" s="105"/>
      <c r="C157" s="104"/>
      <c r="D157" s="104"/>
      <c r="E157" s="100"/>
      <c r="F157" s="100"/>
      <c r="G157" s="100"/>
      <c r="H157" s="42" t="s">
        <v>294</v>
      </c>
      <c r="I157" s="42" t="s">
        <v>295</v>
      </c>
      <c r="J157" s="42" t="s">
        <v>296</v>
      </c>
      <c r="K157" s="42" t="s">
        <v>297</v>
      </c>
      <c r="L157" s="100"/>
      <c r="M157" s="100"/>
      <c r="N157" s="100"/>
      <c r="O157" s="45"/>
    </row>
    <row r="158" spans="1:15">
      <c r="A158" s="104"/>
      <c r="B158" s="105"/>
      <c r="C158" s="104"/>
      <c r="D158" s="104"/>
      <c r="E158" s="43">
        <v>2</v>
      </c>
      <c r="F158" s="43">
        <v>1</v>
      </c>
      <c r="G158" s="43">
        <v>0</v>
      </c>
      <c r="H158" s="43">
        <v>0</v>
      </c>
      <c r="I158" s="43">
        <v>0</v>
      </c>
      <c r="J158" s="43">
        <v>0</v>
      </c>
      <c r="K158" s="43">
        <v>0</v>
      </c>
      <c r="L158" s="43">
        <v>0</v>
      </c>
      <c r="M158" s="43">
        <v>1</v>
      </c>
      <c r="N158" s="43">
        <v>0</v>
      </c>
      <c r="O158" s="45"/>
    </row>
    <row r="159" spans="1:15" ht="15" customHeight="1">
      <c r="A159" s="104" t="s">
        <v>16</v>
      </c>
      <c r="B159" s="103" t="s">
        <v>82</v>
      </c>
      <c r="C159" s="107"/>
      <c r="D159" s="45" t="s">
        <v>21</v>
      </c>
      <c r="E159" s="58">
        <f>E160+E161+E162+E163</f>
        <v>47462.790490000007</v>
      </c>
      <c r="F159" s="58">
        <f>F160+F161+F162+F163</f>
        <v>7944.5498699999998</v>
      </c>
      <c r="G159" s="98">
        <f>G160+G161+G162+G163</f>
        <v>9513.2984100000012</v>
      </c>
      <c r="H159" s="98"/>
      <c r="I159" s="98"/>
      <c r="J159" s="98"/>
      <c r="K159" s="98"/>
      <c r="L159" s="58">
        <f>L160+L161+L162+L163</f>
        <v>10077.086929999999</v>
      </c>
      <c r="M159" s="58">
        <f t="shared" ref="M159:N159" si="31">M160+M161+M162+M163</f>
        <v>9963.9276399999999</v>
      </c>
      <c r="N159" s="58">
        <f t="shared" si="31"/>
        <v>9963.9276399999999</v>
      </c>
      <c r="O159" s="107"/>
    </row>
    <row r="160" spans="1:15" ht="22.5">
      <c r="A160" s="104"/>
      <c r="B160" s="103"/>
      <c r="C160" s="107"/>
      <c r="D160" s="45" t="s">
        <v>28</v>
      </c>
      <c r="E160" s="58">
        <f>F160+G160+L160+M160+N160</f>
        <v>17534.56148</v>
      </c>
      <c r="F160" s="58">
        <v>2701.14696</v>
      </c>
      <c r="G160" s="98">
        <v>3234.5214599999999</v>
      </c>
      <c r="H160" s="98"/>
      <c r="I160" s="98"/>
      <c r="J160" s="98"/>
      <c r="K160" s="98"/>
      <c r="L160" s="58">
        <v>3627.7509399999999</v>
      </c>
      <c r="M160" s="58">
        <v>3985.5710600000002</v>
      </c>
      <c r="N160" s="58">
        <v>3985.5710600000002</v>
      </c>
      <c r="O160" s="107"/>
    </row>
    <row r="161" spans="1:141" ht="33.75">
      <c r="A161" s="104"/>
      <c r="B161" s="103"/>
      <c r="C161" s="107"/>
      <c r="D161" s="45" t="s">
        <v>1</v>
      </c>
      <c r="E161" s="58">
        <f t="shared" ref="E161:E163" si="32">F161+G161+L161+M161+N161</f>
        <v>25181.949070000002</v>
      </c>
      <c r="F161" s="58">
        <v>4448.9479199999996</v>
      </c>
      <c r="G161" s="98">
        <v>5327.4471100000001</v>
      </c>
      <c r="H161" s="98"/>
      <c r="I161" s="98"/>
      <c r="J161" s="98"/>
      <c r="K161" s="98"/>
      <c r="L161" s="58">
        <v>5441.6264000000001</v>
      </c>
      <c r="M161" s="58">
        <v>4981.9638199999999</v>
      </c>
      <c r="N161" s="58">
        <v>4981.9638199999999</v>
      </c>
      <c r="O161" s="107"/>
    </row>
    <row r="162" spans="1:141" ht="33.75">
      <c r="A162" s="104"/>
      <c r="B162" s="103"/>
      <c r="C162" s="107"/>
      <c r="D162" s="45" t="s">
        <v>22</v>
      </c>
      <c r="E162" s="58">
        <f t="shared" si="32"/>
        <v>4746.2799399999994</v>
      </c>
      <c r="F162" s="58">
        <v>794.45498999999995</v>
      </c>
      <c r="G162" s="98">
        <v>951.32983999999999</v>
      </c>
      <c r="H162" s="98"/>
      <c r="I162" s="98"/>
      <c r="J162" s="98"/>
      <c r="K162" s="98"/>
      <c r="L162" s="58">
        <v>1007.70959</v>
      </c>
      <c r="M162" s="58">
        <v>996.39275999999995</v>
      </c>
      <c r="N162" s="58">
        <v>996.39275999999995</v>
      </c>
      <c r="O162" s="107"/>
    </row>
    <row r="163" spans="1:141" ht="22.5">
      <c r="A163" s="104"/>
      <c r="B163" s="103"/>
      <c r="C163" s="107"/>
      <c r="D163" s="45" t="s">
        <v>2</v>
      </c>
      <c r="E163" s="58">
        <f t="shared" si="32"/>
        <v>0</v>
      </c>
      <c r="F163" s="58">
        <v>0</v>
      </c>
      <c r="G163" s="98">
        <v>0</v>
      </c>
      <c r="H163" s="98"/>
      <c r="I163" s="98"/>
      <c r="J163" s="98"/>
      <c r="K163" s="98"/>
      <c r="L163" s="58">
        <v>0</v>
      </c>
      <c r="M163" s="58">
        <v>0</v>
      </c>
      <c r="N163" s="58">
        <v>0</v>
      </c>
      <c r="O163" s="107"/>
    </row>
    <row r="164" spans="1:141" ht="15" customHeight="1">
      <c r="A164" s="104"/>
      <c r="B164" s="103" t="s">
        <v>230</v>
      </c>
      <c r="C164" s="104"/>
      <c r="D164" s="104"/>
      <c r="E164" s="100" t="s">
        <v>67</v>
      </c>
      <c r="F164" s="100" t="s">
        <v>68</v>
      </c>
      <c r="G164" s="100" t="s">
        <v>4</v>
      </c>
      <c r="H164" s="99" t="s">
        <v>298</v>
      </c>
      <c r="I164" s="99"/>
      <c r="J164" s="99"/>
      <c r="K164" s="99"/>
      <c r="L164" s="100" t="s">
        <v>3</v>
      </c>
      <c r="M164" s="100" t="s">
        <v>69</v>
      </c>
      <c r="N164" s="100" t="s">
        <v>70</v>
      </c>
      <c r="O164" s="45"/>
    </row>
    <row r="165" spans="1:141" ht="40.5" customHeight="1">
      <c r="A165" s="104"/>
      <c r="B165" s="103"/>
      <c r="C165" s="104"/>
      <c r="D165" s="104"/>
      <c r="E165" s="100"/>
      <c r="F165" s="100"/>
      <c r="G165" s="100"/>
      <c r="H165" s="42" t="s">
        <v>294</v>
      </c>
      <c r="I165" s="42" t="s">
        <v>295</v>
      </c>
      <c r="J165" s="42" t="s">
        <v>296</v>
      </c>
      <c r="K165" s="42" t="s">
        <v>297</v>
      </c>
      <c r="L165" s="100"/>
      <c r="M165" s="100"/>
      <c r="N165" s="100"/>
      <c r="O165" s="45"/>
    </row>
    <row r="166" spans="1:141">
      <c r="A166" s="104"/>
      <c r="B166" s="103"/>
      <c r="C166" s="104"/>
      <c r="D166" s="104"/>
      <c r="E166" s="43">
        <v>100</v>
      </c>
      <c r="F166" s="43">
        <v>100</v>
      </c>
      <c r="G166" s="43">
        <v>100</v>
      </c>
      <c r="H166" s="43">
        <v>100</v>
      </c>
      <c r="I166" s="43">
        <v>100</v>
      </c>
      <c r="J166" s="43">
        <v>100</v>
      </c>
      <c r="K166" s="43">
        <v>100</v>
      </c>
      <c r="L166" s="43">
        <v>100</v>
      </c>
      <c r="M166" s="43">
        <v>100</v>
      </c>
      <c r="N166" s="43">
        <v>100</v>
      </c>
      <c r="O166" s="45"/>
    </row>
    <row r="167" spans="1:141" ht="15" customHeight="1">
      <c r="A167" s="104" t="s">
        <v>17</v>
      </c>
      <c r="B167" s="103" t="s">
        <v>81</v>
      </c>
      <c r="C167" s="117"/>
      <c r="D167" s="45" t="s">
        <v>21</v>
      </c>
      <c r="E167" s="58">
        <f>E168+E169+E170+E171</f>
        <v>41005.035040000002</v>
      </c>
      <c r="F167" s="58">
        <f>F168+F169+F170+F171</f>
        <v>8572.0350400000007</v>
      </c>
      <c r="G167" s="98">
        <f>G168+G169+G170+G171</f>
        <v>9312</v>
      </c>
      <c r="H167" s="98"/>
      <c r="I167" s="98"/>
      <c r="J167" s="98"/>
      <c r="K167" s="98"/>
      <c r="L167" s="58">
        <f>L168+L169+L170+L171</f>
        <v>7507</v>
      </c>
      <c r="M167" s="58">
        <f>M168+M169+M170+M171</f>
        <v>7807</v>
      </c>
      <c r="N167" s="58">
        <f>N168+N169+N170+N171</f>
        <v>7807</v>
      </c>
      <c r="O167" s="107"/>
    </row>
    <row r="168" spans="1:141" ht="22.5">
      <c r="A168" s="104"/>
      <c r="B168" s="103"/>
      <c r="C168" s="117"/>
      <c r="D168" s="45" t="s">
        <v>28</v>
      </c>
      <c r="E168" s="58">
        <f>F168+G168+L168+M168+N168</f>
        <v>11810</v>
      </c>
      <c r="F168" s="58">
        <v>5815</v>
      </c>
      <c r="G168" s="98">
        <v>5995</v>
      </c>
      <c r="H168" s="98"/>
      <c r="I168" s="98"/>
      <c r="J168" s="98"/>
      <c r="K168" s="98"/>
      <c r="L168" s="58">
        <v>0</v>
      </c>
      <c r="M168" s="58">
        <v>0</v>
      </c>
      <c r="N168" s="58">
        <v>0</v>
      </c>
      <c r="O168" s="107"/>
    </row>
    <row r="169" spans="1:141" ht="33.75">
      <c r="A169" s="104"/>
      <c r="B169" s="103"/>
      <c r="C169" s="117"/>
      <c r="D169" s="45" t="s">
        <v>1</v>
      </c>
      <c r="E169" s="58">
        <f t="shared" ref="E169:E171" si="33">F169+G169+L169+M169+N169</f>
        <v>0</v>
      </c>
      <c r="F169" s="58">
        <v>0</v>
      </c>
      <c r="G169" s="98">
        <v>0</v>
      </c>
      <c r="H169" s="98"/>
      <c r="I169" s="98"/>
      <c r="J169" s="98"/>
      <c r="K169" s="98"/>
      <c r="L169" s="58">
        <v>0</v>
      </c>
      <c r="M169" s="58">
        <v>0</v>
      </c>
      <c r="N169" s="58">
        <v>0</v>
      </c>
      <c r="O169" s="107"/>
    </row>
    <row r="170" spans="1:141" ht="33.75">
      <c r="A170" s="104"/>
      <c r="B170" s="103"/>
      <c r="C170" s="117"/>
      <c r="D170" s="45" t="s">
        <v>22</v>
      </c>
      <c r="E170" s="58">
        <f t="shared" si="33"/>
        <v>29195.035040000002</v>
      </c>
      <c r="F170" s="58">
        <v>2757.0350400000002</v>
      </c>
      <c r="G170" s="98">
        <v>3317</v>
      </c>
      <c r="H170" s="98"/>
      <c r="I170" s="98"/>
      <c r="J170" s="98"/>
      <c r="K170" s="98"/>
      <c r="L170" s="58">
        <v>7507</v>
      </c>
      <c r="M170" s="58">
        <v>7807</v>
      </c>
      <c r="N170" s="58">
        <v>7807</v>
      </c>
      <c r="O170" s="107"/>
    </row>
    <row r="171" spans="1:141" ht="22.5">
      <c r="A171" s="104"/>
      <c r="B171" s="103"/>
      <c r="C171" s="117"/>
      <c r="D171" s="45" t="s">
        <v>2</v>
      </c>
      <c r="E171" s="58">
        <f t="shared" si="33"/>
        <v>0</v>
      </c>
      <c r="F171" s="58">
        <v>0</v>
      </c>
      <c r="G171" s="98">
        <v>0</v>
      </c>
      <c r="H171" s="98"/>
      <c r="I171" s="98"/>
      <c r="J171" s="98"/>
      <c r="K171" s="98"/>
      <c r="L171" s="58">
        <v>0</v>
      </c>
      <c r="M171" s="58">
        <v>0</v>
      </c>
      <c r="N171" s="58">
        <v>0</v>
      </c>
      <c r="O171" s="107"/>
    </row>
    <row r="172" spans="1:141" ht="30.75" customHeight="1">
      <c r="A172" s="104"/>
      <c r="B172" s="103" t="s">
        <v>387</v>
      </c>
      <c r="C172" s="104"/>
      <c r="D172" s="104"/>
      <c r="E172" s="100" t="s">
        <v>67</v>
      </c>
      <c r="F172" s="100" t="s">
        <v>68</v>
      </c>
      <c r="G172" s="100" t="s">
        <v>4</v>
      </c>
      <c r="H172" s="99" t="s">
        <v>298</v>
      </c>
      <c r="I172" s="99"/>
      <c r="J172" s="99"/>
      <c r="K172" s="99"/>
      <c r="L172" s="100" t="s">
        <v>3</v>
      </c>
      <c r="M172" s="100" t="s">
        <v>69</v>
      </c>
      <c r="N172" s="100" t="s">
        <v>70</v>
      </c>
      <c r="O172" s="45"/>
    </row>
    <row r="173" spans="1:141" ht="26.25" customHeight="1">
      <c r="A173" s="104"/>
      <c r="B173" s="103"/>
      <c r="C173" s="104"/>
      <c r="D173" s="104"/>
      <c r="E173" s="100"/>
      <c r="F173" s="100"/>
      <c r="G173" s="100"/>
      <c r="H173" s="42" t="s">
        <v>294</v>
      </c>
      <c r="I173" s="42" t="s">
        <v>295</v>
      </c>
      <c r="J173" s="42" t="s">
        <v>296</v>
      </c>
      <c r="K173" s="42" t="s">
        <v>297</v>
      </c>
      <c r="L173" s="100"/>
      <c r="M173" s="100"/>
      <c r="N173" s="100"/>
      <c r="O173" s="45"/>
    </row>
    <row r="174" spans="1:141" ht="38.25" customHeight="1">
      <c r="A174" s="104"/>
      <c r="B174" s="103"/>
      <c r="C174" s="104"/>
      <c r="D174" s="104"/>
      <c r="E174" s="43">
        <v>100</v>
      </c>
      <c r="F174" s="43">
        <v>100</v>
      </c>
      <c r="G174" s="43">
        <v>100</v>
      </c>
      <c r="H174" s="43">
        <v>100</v>
      </c>
      <c r="I174" s="43">
        <v>100</v>
      </c>
      <c r="J174" s="43">
        <v>100</v>
      </c>
      <c r="K174" s="43">
        <v>100</v>
      </c>
      <c r="L174" s="43">
        <v>100</v>
      </c>
      <c r="M174" s="43">
        <v>100</v>
      </c>
      <c r="N174" s="43">
        <v>100</v>
      </c>
      <c r="O174" s="45"/>
    </row>
    <row r="175" spans="1:141" s="69" customFormat="1" ht="15" customHeight="1">
      <c r="A175" s="112" t="s">
        <v>18</v>
      </c>
      <c r="B175" s="114" t="s">
        <v>408</v>
      </c>
      <c r="C175" s="106"/>
      <c r="D175" s="70" t="s">
        <v>21</v>
      </c>
      <c r="E175" s="71">
        <f>E176+E177+E178+E179</f>
        <v>748</v>
      </c>
      <c r="F175" s="71">
        <f>F176+F177+F178+F179</f>
        <v>200</v>
      </c>
      <c r="G175" s="97">
        <f>G176+G177+G178+G179</f>
        <v>548</v>
      </c>
      <c r="H175" s="97"/>
      <c r="I175" s="97"/>
      <c r="J175" s="97"/>
      <c r="K175" s="97"/>
      <c r="L175" s="71">
        <f>L176+L177+L178+L179</f>
        <v>0</v>
      </c>
      <c r="M175" s="71">
        <f t="shared" ref="M175:N175" si="34">M176+M177+M178+M179</f>
        <v>0</v>
      </c>
      <c r="N175" s="71">
        <f t="shared" si="34"/>
        <v>0</v>
      </c>
      <c r="O175" s="106"/>
      <c r="P175" s="72"/>
      <c r="Q175" s="72"/>
      <c r="R175" s="72"/>
      <c r="S175" s="72"/>
      <c r="T175" s="72"/>
      <c r="U175" s="72"/>
      <c r="V175" s="72"/>
      <c r="W175" s="72"/>
      <c r="X175" s="72"/>
      <c r="Y175" s="72"/>
      <c r="Z175" s="72"/>
      <c r="AA175" s="72"/>
      <c r="AB175" s="72"/>
      <c r="AC175" s="72"/>
      <c r="AD175" s="72"/>
      <c r="AE175" s="72"/>
      <c r="AF175" s="72"/>
      <c r="AG175" s="72"/>
      <c r="AH175" s="72"/>
      <c r="AI175" s="72"/>
      <c r="AJ175" s="72"/>
      <c r="AK175" s="72"/>
      <c r="AL175" s="72"/>
      <c r="AM175" s="72"/>
      <c r="AN175" s="72"/>
      <c r="AO175" s="72"/>
      <c r="AP175" s="72"/>
      <c r="AQ175" s="72"/>
      <c r="AR175" s="72"/>
      <c r="AS175" s="72"/>
      <c r="AT175" s="72"/>
      <c r="AU175" s="72"/>
      <c r="AV175" s="72"/>
      <c r="AW175" s="72"/>
      <c r="AX175" s="72"/>
      <c r="AY175" s="72"/>
      <c r="AZ175" s="72"/>
      <c r="BA175" s="72"/>
      <c r="BB175" s="72"/>
      <c r="BC175" s="72"/>
      <c r="BD175" s="72"/>
      <c r="BE175" s="72"/>
      <c r="BF175" s="72"/>
      <c r="BG175" s="72"/>
      <c r="BH175" s="72"/>
      <c r="BI175" s="72"/>
      <c r="BJ175" s="72"/>
      <c r="BK175" s="72"/>
      <c r="BL175" s="72"/>
      <c r="BM175" s="72"/>
      <c r="BN175" s="72"/>
      <c r="BO175" s="72"/>
      <c r="BP175" s="72"/>
      <c r="BQ175" s="72"/>
      <c r="BR175" s="72"/>
      <c r="BS175" s="72"/>
      <c r="BT175" s="72"/>
      <c r="BU175" s="72"/>
      <c r="BV175" s="72"/>
      <c r="BW175" s="72"/>
      <c r="BX175" s="72"/>
      <c r="BY175" s="72"/>
      <c r="BZ175" s="72"/>
      <c r="CA175" s="72"/>
      <c r="CB175" s="72"/>
      <c r="CC175" s="72"/>
      <c r="CD175" s="72"/>
      <c r="CE175" s="72"/>
      <c r="CF175" s="72"/>
      <c r="CG175" s="72"/>
      <c r="CH175" s="72"/>
      <c r="CI175" s="72"/>
      <c r="CJ175" s="72"/>
      <c r="CK175" s="72"/>
      <c r="CL175" s="72"/>
      <c r="CM175" s="72"/>
      <c r="CN175" s="72"/>
      <c r="CO175" s="72"/>
      <c r="CP175" s="72"/>
      <c r="CQ175" s="72"/>
      <c r="CR175" s="72"/>
      <c r="CS175" s="72"/>
      <c r="CT175" s="72"/>
      <c r="CU175" s="72"/>
      <c r="CV175" s="72"/>
      <c r="CW175" s="72"/>
      <c r="CX175" s="72"/>
      <c r="CY175" s="72"/>
      <c r="CZ175" s="72"/>
      <c r="DA175" s="72"/>
      <c r="DB175" s="72"/>
      <c r="DC175" s="72"/>
      <c r="DD175" s="72"/>
      <c r="DE175" s="72"/>
      <c r="DF175" s="72"/>
      <c r="DG175" s="72"/>
      <c r="DH175" s="72"/>
      <c r="DI175" s="72"/>
      <c r="DJ175" s="72"/>
      <c r="DK175" s="72"/>
      <c r="DL175" s="72"/>
      <c r="DM175" s="72"/>
      <c r="DN175" s="72"/>
      <c r="DO175" s="72"/>
      <c r="DP175" s="72"/>
      <c r="DQ175" s="72"/>
      <c r="DR175" s="72"/>
      <c r="DS175" s="72"/>
      <c r="DT175" s="72"/>
      <c r="DU175" s="72"/>
      <c r="DV175" s="72"/>
      <c r="DW175" s="72"/>
      <c r="DX175" s="72"/>
      <c r="DY175" s="72"/>
      <c r="DZ175" s="72"/>
      <c r="EA175" s="72"/>
      <c r="EB175" s="72"/>
      <c r="EC175" s="72"/>
      <c r="ED175" s="72"/>
      <c r="EE175" s="72"/>
      <c r="EF175" s="72"/>
      <c r="EG175" s="72"/>
      <c r="EH175" s="72"/>
      <c r="EI175" s="72"/>
      <c r="EJ175" s="72"/>
      <c r="EK175" s="72"/>
    </row>
    <row r="176" spans="1:141" s="69" customFormat="1" ht="22.5">
      <c r="A176" s="112"/>
      <c r="B176" s="114"/>
      <c r="C176" s="106"/>
      <c r="D176" s="70" t="s">
        <v>28</v>
      </c>
      <c r="E176" s="71">
        <f>F176+G176+L176+M176+N176</f>
        <v>748</v>
      </c>
      <c r="F176" s="71">
        <v>200</v>
      </c>
      <c r="G176" s="97">
        <v>548</v>
      </c>
      <c r="H176" s="97"/>
      <c r="I176" s="97"/>
      <c r="J176" s="97"/>
      <c r="K176" s="97"/>
      <c r="L176" s="71">
        <v>0</v>
      </c>
      <c r="M176" s="71">
        <v>0</v>
      </c>
      <c r="N176" s="71">
        <v>0</v>
      </c>
      <c r="O176" s="106"/>
      <c r="P176" s="72"/>
      <c r="Q176" s="72"/>
      <c r="R176" s="72"/>
      <c r="S176" s="72"/>
      <c r="T176" s="72"/>
      <c r="U176" s="72"/>
      <c r="V176" s="72"/>
      <c r="W176" s="72"/>
      <c r="X176" s="72"/>
      <c r="Y176" s="72"/>
      <c r="Z176" s="72"/>
      <c r="AA176" s="72"/>
      <c r="AB176" s="72"/>
      <c r="AC176" s="72"/>
      <c r="AD176" s="72"/>
      <c r="AE176" s="72"/>
      <c r="AF176" s="72"/>
      <c r="AG176" s="72"/>
      <c r="AH176" s="72"/>
      <c r="AI176" s="72"/>
      <c r="AJ176" s="72"/>
      <c r="AK176" s="72"/>
      <c r="AL176" s="72"/>
      <c r="AM176" s="72"/>
      <c r="AN176" s="72"/>
      <c r="AO176" s="72"/>
      <c r="AP176" s="72"/>
      <c r="AQ176" s="72"/>
      <c r="AR176" s="72"/>
      <c r="AS176" s="72"/>
      <c r="AT176" s="72"/>
      <c r="AU176" s="72"/>
      <c r="AV176" s="72"/>
      <c r="AW176" s="72"/>
      <c r="AX176" s="72"/>
      <c r="AY176" s="72"/>
      <c r="AZ176" s="72"/>
      <c r="BA176" s="72"/>
      <c r="BB176" s="72"/>
      <c r="BC176" s="72"/>
      <c r="BD176" s="72"/>
      <c r="BE176" s="72"/>
      <c r="BF176" s="72"/>
      <c r="BG176" s="72"/>
      <c r="BH176" s="72"/>
      <c r="BI176" s="72"/>
      <c r="BJ176" s="72"/>
      <c r="BK176" s="72"/>
      <c r="BL176" s="72"/>
      <c r="BM176" s="72"/>
      <c r="BN176" s="72"/>
      <c r="BO176" s="72"/>
      <c r="BP176" s="72"/>
      <c r="BQ176" s="72"/>
      <c r="BR176" s="72"/>
      <c r="BS176" s="72"/>
      <c r="BT176" s="72"/>
      <c r="BU176" s="72"/>
      <c r="BV176" s="72"/>
      <c r="BW176" s="72"/>
      <c r="BX176" s="72"/>
      <c r="BY176" s="72"/>
      <c r="BZ176" s="72"/>
      <c r="CA176" s="72"/>
      <c r="CB176" s="72"/>
      <c r="CC176" s="72"/>
      <c r="CD176" s="72"/>
      <c r="CE176" s="72"/>
      <c r="CF176" s="72"/>
      <c r="CG176" s="72"/>
      <c r="CH176" s="72"/>
      <c r="CI176" s="72"/>
      <c r="CJ176" s="72"/>
      <c r="CK176" s="72"/>
      <c r="CL176" s="72"/>
      <c r="CM176" s="72"/>
      <c r="CN176" s="72"/>
      <c r="CO176" s="72"/>
      <c r="CP176" s="72"/>
      <c r="CQ176" s="72"/>
      <c r="CR176" s="72"/>
      <c r="CS176" s="72"/>
      <c r="CT176" s="72"/>
      <c r="CU176" s="72"/>
      <c r="CV176" s="72"/>
      <c r="CW176" s="72"/>
      <c r="CX176" s="72"/>
      <c r="CY176" s="72"/>
      <c r="CZ176" s="72"/>
      <c r="DA176" s="72"/>
      <c r="DB176" s="72"/>
      <c r="DC176" s="72"/>
      <c r="DD176" s="72"/>
      <c r="DE176" s="72"/>
      <c r="DF176" s="72"/>
      <c r="DG176" s="72"/>
      <c r="DH176" s="72"/>
      <c r="DI176" s="72"/>
      <c r="DJ176" s="72"/>
      <c r="DK176" s="72"/>
      <c r="DL176" s="72"/>
      <c r="DM176" s="72"/>
      <c r="DN176" s="72"/>
      <c r="DO176" s="72"/>
      <c r="DP176" s="72"/>
      <c r="DQ176" s="72"/>
      <c r="DR176" s="72"/>
      <c r="DS176" s="72"/>
      <c r="DT176" s="72"/>
      <c r="DU176" s="72"/>
      <c r="DV176" s="72"/>
      <c r="DW176" s="72"/>
      <c r="DX176" s="72"/>
      <c r="DY176" s="72"/>
      <c r="DZ176" s="72"/>
      <c r="EA176" s="72"/>
      <c r="EB176" s="72"/>
      <c r="EC176" s="72"/>
      <c r="ED176" s="72"/>
      <c r="EE176" s="72"/>
      <c r="EF176" s="72"/>
      <c r="EG176" s="72"/>
      <c r="EH176" s="72"/>
      <c r="EI176" s="72"/>
      <c r="EJ176" s="72"/>
      <c r="EK176" s="72"/>
    </row>
    <row r="177" spans="1:141" s="69" customFormat="1" ht="33.75">
      <c r="A177" s="112"/>
      <c r="B177" s="114"/>
      <c r="C177" s="106"/>
      <c r="D177" s="70" t="s">
        <v>1</v>
      </c>
      <c r="E177" s="71">
        <f t="shared" ref="E177:E179" si="35">F177+G177+L177+M177+N177</f>
        <v>0</v>
      </c>
      <c r="F177" s="71">
        <v>0</v>
      </c>
      <c r="G177" s="97">
        <v>0</v>
      </c>
      <c r="H177" s="97"/>
      <c r="I177" s="97"/>
      <c r="J177" s="97"/>
      <c r="K177" s="97"/>
      <c r="L177" s="71">
        <v>0</v>
      </c>
      <c r="M177" s="71">
        <v>0</v>
      </c>
      <c r="N177" s="71">
        <v>0</v>
      </c>
      <c r="O177" s="106"/>
      <c r="P177" s="72"/>
      <c r="Q177" s="72"/>
      <c r="R177" s="72"/>
      <c r="S177" s="72"/>
      <c r="T177" s="72"/>
      <c r="U177" s="72"/>
      <c r="V177" s="72"/>
      <c r="W177" s="72"/>
      <c r="X177" s="72"/>
      <c r="Y177" s="72"/>
      <c r="Z177" s="72"/>
      <c r="AA177" s="72"/>
      <c r="AB177" s="72"/>
      <c r="AC177" s="72"/>
      <c r="AD177" s="72"/>
      <c r="AE177" s="72"/>
      <c r="AF177" s="72"/>
      <c r="AG177" s="72"/>
      <c r="AH177" s="72"/>
      <c r="AI177" s="72"/>
      <c r="AJ177" s="72"/>
      <c r="AK177" s="72"/>
      <c r="AL177" s="72"/>
      <c r="AM177" s="72"/>
      <c r="AN177" s="72"/>
      <c r="AO177" s="72"/>
      <c r="AP177" s="72"/>
      <c r="AQ177" s="72"/>
      <c r="AR177" s="72"/>
      <c r="AS177" s="72"/>
      <c r="AT177" s="72"/>
      <c r="AU177" s="72"/>
      <c r="AV177" s="72"/>
      <c r="AW177" s="72"/>
      <c r="AX177" s="72"/>
      <c r="AY177" s="72"/>
      <c r="AZ177" s="72"/>
      <c r="BA177" s="72"/>
      <c r="BB177" s="72"/>
      <c r="BC177" s="72"/>
      <c r="BD177" s="72"/>
      <c r="BE177" s="72"/>
      <c r="BF177" s="72"/>
      <c r="BG177" s="72"/>
      <c r="BH177" s="72"/>
      <c r="BI177" s="72"/>
      <c r="BJ177" s="72"/>
      <c r="BK177" s="72"/>
      <c r="BL177" s="72"/>
      <c r="BM177" s="72"/>
      <c r="BN177" s="72"/>
      <c r="BO177" s="72"/>
      <c r="BP177" s="72"/>
      <c r="BQ177" s="72"/>
      <c r="BR177" s="72"/>
      <c r="BS177" s="72"/>
      <c r="BT177" s="72"/>
      <c r="BU177" s="72"/>
      <c r="BV177" s="72"/>
      <c r="BW177" s="72"/>
      <c r="BX177" s="72"/>
      <c r="BY177" s="72"/>
      <c r="BZ177" s="72"/>
      <c r="CA177" s="72"/>
      <c r="CB177" s="72"/>
      <c r="CC177" s="72"/>
      <c r="CD177" s="72"/>
      <c r="CE177" s="72"/>
      <c r="CF177" s="72"/>
      <c r="CG177" s="72"/>
      <c r="CH177" s="72"/>
      <c r="CI177" s="72"/>
      <c r="CJ177" s="72"/>
      <c r="CK177" s="72"/>
      <c r="CL177" s="72"/>
      <c r="CM177" s="72"/>
      <c r="CN177" s="72"/>
      <c r="CO177" s="72"/>
      <c r="CP177" s="72"/>
      <c r="CQ177" s="72"/>
      <c r="CR177" s="72"/>
      <c r="CS177" s="72"/>
      <c r="CT177" s="72"/>
      <c r="CU177" s="72"/>
      <c r="CV177" s="72"/>
      <c r="CW177" s="72"/>
      <c r="CX177" s="72"/>
      <c r="CY177" s="72"/>
      <c r="CZ177" s="72"/>
      <c r="DA177" s="72"/>
      <c r="DB177" s="72"/>
      <c r="DC177" s="72"/>
      <c r="DD177" s="72"/>
      <c r="DE177" s="72"/>
      <c r="DF177" s="72"/>
      <c r="DG177" s="72"/>
      <c r="DH177" s="72"/>
      <c r="DI177" s="72"/>
      <c r="DJ177" s="72"/>
      <c r="DK177" s="72"/>
      <c r="DL177" s="72"/>
      <c r="DM177" s="72"/>
      <c r="DN177" s="72"/>
      <c r="DO177" s="72"/>
      <c r="DP177" s="72"/>
      <c r="DQ177" s="72"/>
      <c r="DR177" s="72"/>
      <c r="DS177" s="72"/>
      <c r="DT177" s="72"/>
      <c r="DU177" s="72"/>
      <c r="DV177" s="72"/>
      <c r="DW177" s="72"/>
      <c r="DX177" s="72"/>
      <c r="DY177" s="72"/>
      <c r="DZ177" s="72"/>
      <c r="EA177" s="72"/>
      <c r="EB177" s="72"/>
      <c r="EC177" s="72"/>
      <c r="ED177" s="72"/>
      <c r="EE177" s="72"/>
      <c r="EF177" s="72"/>
      <c r="EG177" s="72"/>
      <c r="EH177" s="72"/>
      <c r="EI177" s="72"/>
      <c r="EJ177" s="72"/>
      <c r="EK177" s="72"/>
    </row>
    <row r="178" spans="1:141" s="69" customFormat="1" ht="33.75">
      <c r="A178" s="112"/>
      <c r="B178" s="114"/>
      <c r="C178" s="106"/>
      <c r="D178" s="70" t="s">
        <v>22</v>
      </c>
      <c r="E178" s="71">
        <f t="shared" si="35"/>
        <v>0</v>
      </c>
      <c r="F178" s="71">
        <v>0</v>
      </c>
      <c r="G178" s="97">
        <v>0</v>
      </c>
      <c r="H178" s="97"/>
      <c r="I178" s="97"/>
      <c r="J178" s="97"/>
      <c r="K178" s="97"/>
      <c r="L178" s="71">
        <v>0</v>
      </c>
      <c r="M178" s="71">
        <v>0</v>
      </c>
      <c r="N178" s="71">
        <v>0</v>
      </c>
      <c r="O178" s="106"/>
      <c r="P178" s="72"/>
      <c r="Q178" s="72"/>
      <c r="R178" s="72"/>
      <c r="S178" s="72"/>
      <c r="T178" s="72"/>
      <c r="U178" s="72"/>
      <c r="V178" s="72"/>
      <c r="W178" s="72"/>
      <c r="X178" s="72"/>
      <c r="Y178" s="72"/>
      <c r="Z178" s="72"/>
      <c r="AA178" s="72"/>
      <c r="AB178" s="72"/>
      <c r="AC178" s="72"/>
      <c r="AD178" s="72"/>
      <c r="AE178" s="72"/>
      <c r="AF178" s="72"/>
      <c r="AG178" s="72"/>
      <c r="AH178" s="72"/>
      <c r="AI178" s="72"/>
      <c r="AJ178" s="72"/>
      <c r="AK178" s="72"/>
      <c r="AL178" s="72"/>
      <c r="AM178" s="72"/>
      <c r="AN178" s="72"/>
      <c r="AO178" s="72"/>
      <c r="AP178" s="72"/>
      <c r="AQ178" s="72"/>
      <c r="AR178" s="72"/>
      <c r="AS178" s="72"/>
      <c r="AT178" s="72"/>
      <c r="AU178" s="72"/>
      <c r="AV178" s="72"/>
      <c r="AW178" s="72"/>
      <c r="AX178" s="72"/>
      <c r="AY178" s="72"/>
      <c r="AZ178" s="72"/>
      <c r="BA178" s="72"/>
      <c r="BB178" s="72"/>
      <c r="BC178" s="72"/>
      <c r="BD178" s="72"/>
      <c r="BE178" s="72"/>
      <c r="BF178" s="72"/>
      <c r="BG178" s="72"/>
      <c r="BH178" s="72"/>
      <c r="BI178" s="72"/>
      <c r="BJ178" s="72"/>
      <c r="BK178" s="72"/>
      <c r="BL178" s="72"/>
      <c r="BM178" s="72"/>
      <c r="BN178" s="72"/>
      <c r="BO178" s="72"/>
      <c r="BP178" s="72"/>
      <c r="BQ178" s="72"/>
      <c r="BR178" s="72"/>
      <c r="BS178" s="72"/>
      <c r="BT178" s="72"/>
      <c r="BU178" s="72"/>
      <c r="BV178" s="72"/>
      <c r="BW178" s="72"/>
      <c r="BX178" s="72"/>
      <c r="BY178" s="72"/>
      <c r="BZ178" s="72"/>
      <c r="CA178" s="72"/>
      <c r="CB178" s="72"/>
      <c r="CC178" s="72"/>
      <c r="CD178" s="72"/>
      <c r="CE178" s="72"/>
      <c r="CF178" s="72"/>
      <c r="CG178" s="72"/>
      <c r="CH178" s="72"/>
      <c r="CI178" s="72"/>
      <c r="CJ178" s="72"/>
      <c r="CK178" s="72"/>
      <c r="CL178" s="72"/>
      <c r="CM178" s="72"/>
      <c r="CN178" s="72"/>
      <c r="CO178" s="72"/>
      <c r="CP178" s="72"/>
      <c r="CQ178" s="72"/>
      <c r="CR178" s="72"/>
      <c r="CS178" s="72"/>
      <c r="CT178" s="72"/>
      <c r="CU178" s="72"/>
      <c r="CV178" s="72"/>
      <c r="CW178" s="72"/>
      <c r="CX178" s="72"/>
      <c r="CY178" s="72"/>
      <c r="CZ178" s="72"/>
      <c r="DA178" s="72"/>
      <c r="DB178" s="72"/>
      <c r="DC178" s="72"/>
      <c r="DD178" s="72"/>
      <c r="DE178" s="72"/>
      <c r="DF178" s="72"/>
      <c r="DG178" s="72"/>
      <c r="DH178" s="72"/>
      <c r="DI178" s="72"/>
      <c r="DJ178" s="72"/>
      <c r="DK178" s="72"/>
      <c r="DL178" s="72"/>
      <c r="DM178" s="72"/>
      <c r="DN178" s="72"/>
      <c r="DO178" s="72"/>
      <c r="DP178" s="72"/>
      <c r="DQ178" s="72"/>
      <c r="DR178" s="72"/>
      <c r="DS178" s="72"/>
      <c r="DT178" s="72"/>
      <c r="DU178" s="72"/>
      <c r="DV178" s="72"/>
      <c r="DW178" s="72"/>
      <c r="DX178" s="72"/>
      <c r="DY178" s="72"/>
      <c r="DZ178" s="72"/>
      <c r="EA178" s="72"/>
      <c r="EB178" s="72"/>
      <c r="EC178" s="72"/>
      <c r="ED178" s="72"/>
      <c r="EE178" s="72"/>
      <c r="EF178" s="72"/>
      <c r="EG178" s="72"/>
      <c r="EH178" s="72"/>
      <c r="EI178" s="72"/>
      <c r="EJ178" s="72"/>
      <c r="EK178" s="72"/>
    </row>
    <row r="179" spans="1:141" s="69" customFormat="1" ht="22.5">
      <c r="A179" s="112"/>
      <c r="B179" s="114"/>
      <c r="C179" s="106"/>
      <c r="D179" s="70" t="s">
        <v>2</v>
      </c>
      <c r="E179" s="71">
        <f t="shared" si="35"/>
        <v>0</v>
      </c>
      <c r="F179" s="71">
        <v>0</v>
      </c>
      <c r="G179" s="97">
        <v>0</v>
      </c>
      <c r="H179" s="97"/>
      <c r="I179" s="97"/>
      <c r="J179" s="97"/>
      <c r="K179" s="97"/>
      <c r="L179" s="71">
        <v>0</v>
      </c>
      <c r="M179" s="71">
        <v>0</v>
      </c>
      <c r="N179" s="71">
        <v>0</v>
      </c>
      <c r="O179" s="106"/>
      <c r="P179" s="72"/>
      <c r="Q179" s="72"/>
      <c r="R179" s="72"/>
      <c r="S179" s="72"/>
      <c r="T179" s="72"/>
      <c r="U179" s="72"/>
      <c r="V179" s="72"/>
      <c r="W179" s="72"/>
      <c r="X179" s="72"/>
      <c r="Y179" s="72"/>
      <c r="Z179" s="72"/>
      <c r="AA179" s="72"/>
      <c r="AB179" s="72"/>
      <c r="AC179" s="72"/>
      <c r="AD179" s="72"/>
      <c r="AE179" s="72"/>
      <c r="AF179" s="72"/>
      <c r="AG179" s="72"/>
      <c r="AH179" s="72"/>
      <c r="AI179" s="72"/>
      <c r="AJ179" s="72"/>
      <c r="AK179" s="72"/>
      <c r="AL179" s="72"/>
      <c r="AM179" s="72"/>
      <c r="AN179" s="72"/>
      <c r="AO179" s="72"/>
      <c r="AP179" s="72"/>
      <c r="AQ179" s="72"/>
      <c r="AR179" s="72"/>
      <c r="AS179" s="72"/>
      <c r="AT179" s="72"/>
      <c r="AU179" s="72"/>
      <c r="AV179" s="72"/>
      <c r="AW179" s="72"/>
      <c r="AX179" s="72"/>
      <c r="AY179" s="72"/>
      <c r="AZ179" s="72"/>
      <c r="BA179" s="72"/>
      <c r="BB179" s="72"/>
      <c r="BC179" s="72"/>
      <c r="BD179" s="72"/>
      <c r="BE179" s="72"/>
      <c r="BF179" s="72"/>
      <c r="BG179" s="72"/>
      <c r="BH179" s="72"/>
      <c r="BI179" s="72"/>
      <c r="BJ179" s="72"/>
      <c r="BK179" s="72"/>
      <c r="BL179" s="72"/>
      <c r="BM179" s="72"/>
      <c r="BN179" s="72"/>
      <c r="BO179" s="72"/>
      <c r="BP179" s="72"/>
      <c r="BQ179" s="72"/>
      <c r="BR179" s="72"/>
      <c r="BS179" s="72"/>
      <c r="BT179" s="72"/>
      <c r="BU179" s="72"/>
      <c r="BV179" s="72"/>
      <c r="BW179" s="72"/>
      <c r="BX179" s="72"/>
      <c r="BY179" s="72"/>
      <c r="BZ179" s="72"/>
      <c r="CA179" s="72"/>
      <c r="CB179" s="72"/>
      <c r="CC179" s="72"/>
      <c r="CD179" s="72"/>
      <c r="CE179" s="72"/>
      <c r="CF179" s="72"/>
      <c r="CG179" s="72"/>
      <c r="CH179" s="72"/>
      <c r="CI179" s="72"/>
      <c r="CJ179" s="72"/>
      <c r="CK179" s="72"/>
      <c r="CL179" s="72"/>
      <c r="CM179" s="72"/>
      <c r="CN179" s="72"/>
      <c r="CO179" s="72"/>
      <c r="CP179" s="72"/>
      <c r="CQ179" s="72"/>
      <c r="CR179" s="72"/>
      <c r="CS179" s="72"/>
      <c r="CT179" s="72"/>
      <c r="CU179" s="72"/>
      <c r="CV179" s="72"/>
      <c r="CW179" s="72"/>
      <c r="CX179" s="72"/>
      <c r="CY179" s="72"/>
      <c r="CZ179" s="72"/>
      <c r="DA179" s="72"/>
      <c r="DB179" s="72"/>
      <c r="DC179" s="72"/>
      <c r="DD179" s="72"/>
      <c r="DE179" s="72"/>
      <c r="DF179" s="72"/>
      <c r="DG179" s="72"/>
      <c r="DH179" s="72"/>
      <c r="DI179" s="72"/>
      <c r="DJ179" s="72"/>
      <c r="DK179" s="72"/>
      <c r="DL179" s="72"/>
      <c r="DM179" s="72"/>
      <c r="DN179" s="72"/>
      <c r="DO179" s="72"/>
      <c r="DP179" s="72"/>
      <c r="DQ179" s="72"/>
      <c r="DR179" s="72"/>
      <c r="DS179" s="72"/>
      <c r="DT179" s="72"/>
      <c r="DU179" s="72"/>
      <c r="DV179" s="72"/>
      <c r="DW179" s="72"/>
      <c r="DX179" s="72"/>
      <c r="DY179" s="72"/>
      <c r="DZ179" s="72"/>
      <c r="EA179" s="72"/>
      <c r="EB179" s="72"/>
      <c r="EC179" s="72"/>
      <c r="ED179" s="72"/>
      <c r="EE179" s="72"/>
      <c r="EF179" s="72"/>
      <c r="EG179" s="72"/>
      <c r="EH179" s="72"/>
      <c r="EI179" s="72"/>
      <c r="EJ179" s="72"/>
      <c r="EK179" s="72"/>
    </row>
    <row r="180" spans="1:141" s="69" customFormat="1" ht="15" customHeight="1">
      <c r="A180" s="112"/>
      <c r="B180" s="113" t="s">
        <v>409</v>
      </c>
      <c r="C180" s="112"/>
      <c r="D180" s="112"/>
      <c r="E180" s="102" t="s">
        <v>67</v>
      </c>
      <c r="F180" s="102" t="s">
        <v>68</v>
      </c>
      <c r="G180" s="102" t="s">
        <v>4</v>
      </c>
      <c r="H180" s="101" t="s">
        <v>298</v>
      </c>
      <c r="I180" s="101"/>
      <c r="J180" s="101"/>
      <c r="K180" s="101"/>
      <c r="L180" s="102" t="s">
        <v>3</v>
      </c>
      <c r="M180" s="102" t="s">
        <v>69</v>
      </c>
      <c r="N180" s="102" t="s">
        <v>70</v>
      </c>
      <c r="O180" s="70"/>
      <c r="P180" s="72"/>
      <c r="Q180" s="72"/>
      <c r="R180" s="72"/>
      <c r="S180" s="72"/>
      <c r="T180" s="72"/>
      <c r="U180" s="72"/>
      <c r="V180" s="72"/>
      <c r="W180" s="72"/>
      <c r="X180" s="72"/>
      <c r="Y180" s="72"/>
      <c r="Z180" s="72"/>
      <c r="AA180" s="72"/>
      <c r="AB180" s="72"/>
      <c r="AC180" s="72"/>
      <c r="AD180" s="72"/>
      <c r="AE180" s="72"/>
      <c r="AF180" s="72"/>
      <c r="AG180" s="72"/>
      <c r="AH180" s="72"/>
      <c r="AI180" s="72"/>
      <c r="AJ180" s="72"/>
      <c r="AK180" s="72"/>
      <c r="AL180" s="72"/>
      <c r="AM180" s="72"/>
      <c r="AN180" s="72"/>
      <c r="AO180" s="72"/>
      <c r="AP180" s="72"/>
      <c r="AQ180" s="72"/>
      <c r="AR180" s="72"/>
      <c r="AS180" s="72"/>
      <c r="AT180" s="72"/>
      <c r="AU180" s="72"/>
      <c r="AV180" s="72"/>
      <c r="AW180" s="72"/>
      <c r="AX180" s="72"/>
      <c r="AY180" s="72"/>
      <c r="AZ180" s="72"/>
      <c r="BA180" s="72"/>
      <c r="BB180" s="72"/>
      <c r="BC180" s="72"/>
      <c r="BD180" s="72"/>
      <c r="BE180" s="72"/>
      <c r="BF180" s="72"/>
      <c r="BG180" s="72"/>
      <c r="BH180" s="72"/>
      <c r="BI180" s="72"/>
      <c r="BJ180" s="72"/>
      <c r="BK180" s="72"/>
      <c r="BL180" s="72"/>
      <c r="BM180" s="72"/>
      <c r="BN180" s="72"/>
      <c r="BO180" s="72"/>
      <c r="BP180" s="72"/>
      <c r="BQ180" s="72"/>
      <c r="BR180" s="72"/>
      <c r="BS180" s="72"/>
      <c r="BT180" s="72"/>
      <c r="BU180" s="72"/>
      <c r="BV180" s="72"/>
      <c r="BW180" s="72"/>
      <c r="BX180" s="72"/>
      <c r="BY180" s="72"/>
      <c r="BZ180" s="72"/>
      <c r="CA180" s="72"/>
      <c r="CB180" s="72"/>
      <c r="CC180" s="72"/>
      <c r="CD180" s="72"/>
      <c r="CE180" s="72"/>
      <c r="CF180" s="72"/>
      <c r="CG180" s="72"/>
      <c r="CH180" s="72"/>
      <c r="CI180" s="72"/>
      <c r="CJ180" s="72"/>
      <c r="CK180" s="72"/>
      <c r="CL180" s="72"/>
      <c r="CM180" s="72"/>
      <c r="CN180" s="72"/>
      <c r="CO180" s="72"/>
      <c r="CP180" s="72"/>
      <c r="CQ180" s="72"/>
      <c r="CR180" s="72"/>
      <c r="CS180" s="72"/>
      <c r="CT180" s="72"/>
      <c r="CU180" s="72"/>
      <c r="CV180" s="72"/>
      <c r="CW180" s="72"/>
      <c r="CX180" s="72"/>
      <c r="CY180" s="72"/>
      <c r="CZ180" s="72"/>
      <c r="DA180" s="72"/>
      <c r="DB180" s="72"/>
      <c r="DC180" s="72"/>
      <c r="DD180" s="72"/>
      <c r="DE180" s="72"/>
      <c r="DF180" s="72"/>
      <c r="DG180" s="72"/>
      <c r="DH180" s="72"/>
      <c r="DI180" s="72"/>
      <c r="DJ180" s="72"/>
      <c r="DK180" s="72"/>
      <c r="DL180" s="72"/>
      <c r="DM180" s="72"/>
      <c r="DN180" s="72"/>
      <c r="DO180" s="72"/>
      <c r="DP180" s="72"/>
      <c r="DQ180" s="72"/>
      <c r="DR180" s="72"/>
      <c r="DS180" s="72"/>
      <c r="DT180" s="72"/>
      <c r="DU180" s="72"/>
      <c r="DV180" s="72"/>
      <c r="DW180" s="72"/>
      <c r="DX180" s="72"/>
      <c r="DY180" s="72"/>
      <c r="DZ180" s="72"/>
      <c r="EA180" s="72"/>
      <c r="EB180" s="72"/>
      <c r="EC180" s="72"/>
      <c r="ED180" s="72"/>
      <c r="EE180" s="72"/>
      <c r="EF180" s="72"/>
      <c r="EG180" s="72"/>
      <c r="EH180" s="72"/>
      <c r="EI180" s="72"/>
      <c r="EJ180" s="72"/>
      <c r="EK180" s="72"/>
    </row>
    <row r="181" spans="1:141" s="69" customFormat="1" ht="22.5">
      <c r="A181" s="112"/>
      <c r="B181" s="113"/>
      <c r="C181" s="112"/>
      <c r="D181" s="112"/>
      <c r="E181" s="102"/>
      <c r="F181" s="102"/>
      <c r="G181" s="102"/>
      <c r="H181" s="73" t="s">
        <v>294</v>
      </c>
      <c r="I181" s="73" t="s">
        <v>295</v>
      </c>
      <c r="J181" s="73" t="s">
        <v>296</v>
      </c>
      <c r="K181" s="73" t="s">
        <v>297</v>
      </c>
      <c r="L181" s="102"/>
      <c r="M181" s="102"/>
      <c r="N181" s="102"/>
      <c r="O181" s="70"/>
      <c r="P181" s="72"/>
      <c r="Q181" s="72"/>
      <c r="R181" s="72"/>
      <c r="S181" s="72"/>
      <c r="T181" s="72"/>
      <c r="U181" s="72"/>
      <c r="V181" s="72"/>
      <c r="W181" s="72"/>
      <c r="X181" s="72"/>
      <c r="Y181" s="72"/>
      <c r="Z181" s="72"/>
      <c r="AA181" s="72"/>
      <c r="AB181" s="72"/>
      <c r="AC181" s="72"/>
      <c r="AD181" s="72"/>
      <c r="AE181" s="72"/>
      <c r="AF181" s="72"/>
      <c r="AG181" s="72"/>
      <c r="AH181" s="72"/>
      <c r="AI181" s="72"/>
      <c r="AJ181" s="72"/>
      <c r="AK181" s="72"/>
      <c r="AL181" s="72"/>
      <c r="AM181" s="72"/>
      <c r="AN181" s="72"/>
      <c r="AO181" s="72"/>
      <c r="AP181" s="72"/>
      <c r="AQ181" s="72"/>
      <c r="AR181" s="72"/>
      <c r="AS181" s="72"/>
      <c r="AT181" s="72"/>
      <c r="AU181" s="72"/>
      <c r="AV181" s="72"/>
      <c r="AW181" s="72"/>
      <c r="AX181" s="72"/>
      <c r="AY181" s="72"/>
      <c r="AZ181" s="72"/>
      <c r="BA181" s="72"/>
      <c r="BB181" s="72"/>
      <c r="BC181" s="72"/>
      <c r="BD181" s="72"/>
      <c r="BE181" s="72"/>
      <c r="BF181" s="72"/>
      <c r="BG181" s="72"/>
      <c r="BH181" s="72"/>
      <c r="BI181" s="72"/>
      <c r="BJ181" s="72"/>
      <c r="BK181" s="72"/>
      <c r="BL181" s="72"/>
      <c r="BM181" s="72"/>
      <c r="BN181" s="72"/>
      <c r="BO181" s="72"/>
      <c r="BP181" s="72"/>
      <c r="BQ181" s="72"/>
      <c r="BR181" s="72"/>
      <c r="BS181" s="72"/>
      <c r="BT181" s="72"/>
      <c r="BU181" s="72"/>
      <c r="BV181" s="72"/>
      <c r="BW181" s="72"/>
      <c r="BX181" s="72"/>
      <c r="BY181" s="72"/>
      <c r="BZ181" s="72"/>
      <c r="CA181" s="72"/>
      <c r="CB181" s="72"/>
      <c r="CC181" s="72"/>
      <c r="CD181" s="72"/>
      <c r="CE181" s="72"/>
      <c r="CF181" s="72"/>
      <c r="CG181" s="72"/>
      <c r="CH181" s="72"/>
      <c r="CI181" s="72"/>
      <c r="CJ181" s="72"/>
      <c r="CK181" s="72"/>
      <c r="CL181" s="72"/>
      <c r="CM181" s="72"/>
      <c r="CN181" s="72"/>
      <c r="CO181" s="72"/>
      <c r="CP181" s="72"/>
      <c r="CQ181" s="72"/>
      <c r="CR181" s="72"/>
      <c r="CS181" s="72"/>
      <c r="CT181" s="72"/>
      <c r="CU181" s="72"/>
      <c r="CV181" s="72"/>
      <c r="CW181" s="72"/>
      <c r="CX181" s="72"/>
      <c r="CY181" s="72"/>
      <c r="CZ181" s="72"/>
      <c r="DA181" s="72"/>
      <c r="DB181" s="72"/>
      <c r="DC181" s="72"/>
      <c r="DD181" s="72"/>
      <c r="DE181" s="72"/>
      <c r="DF181" s="72"/>
      <c r="DG181" s="72"/>
      <c r="DH181" s="72"/>
      <c r="DI181" s="72"/>
      <c r="DJ181" s="72"/>
      <c r="DK181" s="72"/>
      <c r="DL181" s="72"/>
      <c r="DM181" s="72"/>
      <c r="DN181" s="72"/>
      <c r="DO181" s="72"/>
      <c r="DP181" s="72"/>
      <c r="DQ181" s="72"/>
      <c r="DR181" s="72"/>
      <c r="DS181" s="72"/>
      <c r="DT181" s="72"/>
      <c r="DU181" s="72"/>
      <c r="DV181" s="72"/>
      <c r="DW181" s="72"/>
      <c r="DX181" s="72"/>
      <c r="DY181" s="72"/>
      <c r="DZ181" s="72"/>
      <c r="EA181" s="72"/>
      <c r="EB181" s="72"/>
      <c r="EC181" s="72"/>
      <c r="ED181" s="72"/>
      <c r="EE181" s="72"/>
      <c r="EF181" s="72"/>
      <c r="EG181" s="72"/>
      <c r="EH181" s="72"/>
      <c r="EI181" s="72"/>
      <c r="EJ181" s="72"/>
      <c r="EK181" s="72"/>
    </row>
    <row r="182" spans="1:141" s="69" customFormat="1">
      <c r="A182" s="112"/>
      <c r="B182" s="113"/>
      <c r="C182" s="112"/>
      <c r="D182" s="112"/>
      <c r="E182" s="62">
        <v>0</v>
      </c>
      <c r="F182" s="62">
        <v>0</v>
      </c>
      <c r="G182" s="62">
        <v>0</v>
      </c>
      <c r="H182" s="62">
        <v>0</v>
      </c>
      <c r="I182" s="62">
        <v>0</v>
      </c>
      <c r="J182" s="62">
        <v>0</v>
      </c>
      <c r="K182" s="62">
        <v>0</v>
      </c>
      <c r="L182" s="62">
        <v>0</v>
      </c>
      <c r="M182" s="62">
        <v>0</v>
      </c>
      <c r="N182" s="62">
        <v>0</v>
      </c>
      <c r="O182" s="70"/>
      <c r="P182" s="72"/>
      <c r="Q182" s="72"/>
      <c r="R182" s="72"/>
      <c r="S182" s="72"/>
      <c r="T182" s="72"/>
      <c r="U182" s="72"/>
      <c r="V182" s="72"/>
      <c r="W182" s="72"/>
      <c r="X182" s="72"/>
      <c r="Y182" s="72"/>
      <c r="Z182" s="72"/>
      <c r="AA182" s="72"/>
      <c r="AB182" s="72"/>
      <c r="AC182" s="72"/>
      <c r="AD182" s="72"/>
      <c r="AE182" s="72"/>
      <c r="AF182" s="72"/>
      <c r="AG182" s="72"/>
      <c r="AH182" s="72"/>
      <c r="AI182" s="72"/>
      <c r="AJ182" s="72"/>
      <c r="AK182" s="72"/>
      <c r="AL182" s="72"/>
      <c r="AM182" s="72"/>
      <c r="AN182" s="72"/>
      <c r="AO182" s="72"/>
      <c r="AP182" s="72"/>
      <c r="AQ182" s="72"/>
      <c r="AR182" s="72"/>
      <c r="AS182" s="72"/>
      <c r="AT182" s="72"/>
      <c r="AU182" s="72"/>
      <c r="AV182" s="72"/>
      <c r="AW182" s="72"/>
      <c r="AX182" s="72"/>
      <c r="AY182" s="72"/>
      <c r="AZ182" s="72"/>
      <c r="BA182" s="72"/>
      <c r="BB182" s="72"/>
      <c r="BC182" s="72"/>
      <c r="BD182" s="72"/>
      <c r="BE182" s="72"/>
      <c r="BF182" s="72"/>
      <c r="BG182" s="72"/>
      <c r="BH182" s="72"/>
      <c r="BI182" s="72"/>
      <c r="BJ182" s="72"/>
      <c r="BK182" s="72"/>
      <c r="BL182" s="72"/>
      <c r="BM182" s="72"/>
      <c r="BN182" s="72"/>
      <c r="BO182" s="72"/>
      <c r="BP182" s="72"/>
      <c r="BQ182" s="72"/>
      <c r="BR182" s="72"/>
      <c r="BS182" s="72"/>
      <c r="BT182" s="72"/>
      <c r="BU182" s="72"/>
      <c r="BV182" s="72"/>
      <c r="BW182" s="72"/>
      <c r="BX182" s="72"/>
      <c r="BY182" s="72"/>
      <c r="BZ182" s="72"/>
      <c r="CA182" s="72"/>
      <c r="CB182" s="72"/>
      <c r="CC182" s="72"/>
      <c r="CD182" s="72"/>
      <c r="CE182" s="72"/>
      <c r="CF182" s="72"/>
      <c r="CG182" s="72"/>
      <c r="CH182" s="72"/>
      <c r="CI182" s="72"/>
      <c r="CJ182" s="72"/>
      <c r="CK182" s="72"/>
      <c r="CL182" s="72"/>
      <c r="CM182" s="72"/>
      <c r="CN182" s="72"/>
      <c r="CO182" s="72"/>
      <c r="CP182" s="72"/>
      <c r="CQ182" s="72"/>
      <c r="CR182" s="72"/>
      <c r="CS182" s="72"/>
      <c r="CT182" s="72"/>
      <c r="CU182" s="72"/>
      <c r="CV182" s="72"/>
      <c r="CW182" s="72"/>
      <c r="CX182" s="72"/>
      <c r="CY182" s="72"/>
      <c r="CZ182" s="72"/>
      <c r="DA182" s="72"/>
      <c r="DB182" s="72"/>
      <c r="DC182" s="72"/>
      <c r="DD182" s="72"/>
      <c r="DE182" s="72"/>
      <c r="DF182" s="72"/>
      <c r="DG182" s="72"/>
      <c r="DH182" s="72"/>
      <c r="DI182" s="72"/>
      <c r="DJ182" s="72"/>
      <c r="DK182" s="72"/>
      <c r="DL182" s="72"/>
      <c r="DM182" s="72"/>
      <c r="DN182" s="72"/>
      <c r="DO182" s="72"/>
      <c r="DP182" s="72"/>
      <c r="DQ182" s="72"/>
      <c r="DR182" s="72"/>
      <c r="DS182" s="72"/>
      <c r="DT182" s="72"/>
      <c r="DU182" s="72"/>
      <c r="DV182" s="72"/>
      <c r="DW182" s="72"/>
      <c r="DX182" s="72"/>
      <c r="DY182" s="72"/>
      <c r="DZ182" s="72"/>
      <c r="EA182" s="72"/>
      <c r="EB182" s="72"/>
      <c r="EC182" s="72"/>
      <c r="ED182" s="72"/>
      <c r="EE182" s="72"/>
      <c r="EF182" s="72"/>
      <c r="EG182" s="72"/>
      <c r="EH182" s="72"/>
      <c r="EI182" s="72"/>
      <c r="EJ182" s="72"/>
      <c r="EK182" s="72"/>
    </row>
    <row r="183" spans="1:141" ht="15" customHeight="1">
      <c r="A183" s="104" t="s">
        <v>359</v>
      </c>
      <c r="B183" s="103" t="s">
        <v>37</v>
      </c>
      <c r="C183" s="116"/>
      <c r="D183" s="45" t="s">
        <v>21</v>
      </c>
      <c r="E183" s="58">
        <f>E184+E185+E186+E187</f>
        <v>7856.9519999999993</v>
      </c>
      <c r="F183" s="58">
        <f>F184+F185+F186+F187</f>
        <v>1573.992</v>
      </c>
      <c r="G183" s="98">
        <f>G184+G185+G186+G187</f>
        <v>1663.74</v>
      </c>
      <c r="H183" s="98"/>
      <c r="I183" s="98"/>
      <c r="J183" s="98"/>
      <c r="K183" s="98"/>
      <c r="L183" s="58">
        <f>L184+L185+L186+L187</f>
        <v>1539.74</v>
      </c>
      <c r="M183" s="58">
        <f t="shared" ref="M183:N183" si="36">M184+M185+M186+M187</f>
        <v>1539.74</v>
      </c>
      <c r="N183" s="58">
        <f t="shared" si="36"/>
        <v>1539.74</v>
      </c>
      <c r="O183" s="116"/>
    </row>
    <row r="184" spans="1:141" ht="22.5">
      <c r="A184" s="104"/>
      <c r="B184" s="103"/>
      <c r="C184" s="116"/>
      <c r="D184" s="45" t="s">
        <v>28</v>
      </c>
      <c r="E184" s="60">
        <f t="shared" ref="E184" si="37">F184+G184+L184+M184+N184</f>
        <v>4944</v>
      </c>
      <c r="F184" s="60">
        <f>F189+F197</f>
        <v>0</v>
      </c>
      <c r="G184" s="111">
        <f>G189+G197</f>
        <v>1329</v>
      </c>
      <c r="H184" s="111"/>
      <c r="I184" s="111"/>
      <c r="J184" s="111"/>
      <c r="K184" s="111"/>
      <c r="L184" s="60">
        <f>L189+L197</f>
        <v>1205</v>
      </c>
      <c r="M184" s="60">
        <f t="shared" ref="M184:N184" si="38">M189+M197</f>
        <v>1205</v>
      </c>
      <c r="N184" s="60">
        <f t="shared" si="38"/>
        <v>1205</v>
      </c>
      <c r="O184" s="116"/>
    </row>
    <row r="185" spans="1:141" ht="33.75">
      <c r="A185" s="104"/>
      <c r="B185" s="103"/>
      <c r="C185" s="116"/>
      <c r="D185" s="45" t="s">
        <v>1</v>
      </c>
      <c r="E185" s="60">
        <v>0</v>
      </c>
      <c r="F185" s="60">
        <v>0</v>
      </c>
      <c r="G185" s="111">
        <v>0</v>
      </c>
      <c r="H185" s="111"/>
      <c r="I185" s="111"/>
      <c r="J185" s="111"/>
      <c r="K185" s="111"/>
      <c r="L185" s="60">
        <v>0</v>
      </c>
      <c r="M185" s="60">
        <v>0</v>
      </c>
      <c r="N185" s="60">
        <v>0</v>
      </c>
      <c r="O185" s="116"/>
    </row>
    <row r="186" spans="1:141" ht="33.75">
      <c r="A186" s="104"/>
      <c r="B186" s="103"/>
      <c r="C186" s="116"/>
      <c r="D186" s="45" t="s">
        <v>22</v>
      </c>
      <c r="E186" s="60">
        <f>F186+G186+L186+M186+N186</f>
        <v>2912.9519999999993</v>
      </c>
      <c r="F186" s="60">
        <f>F191</f>
        <v>1573.992</v>
      </c>
      <c r="G186" s="111">
        <f>G191</f>
        <v>334.74</v>
      </c>
      <c r="H186" s="111"/>
      <c r="I186" s="111"/>
      <c r="J186" s="111"/>
      <c r="K186" s="111"/>
      <c r="L186" s="60">
        <f>L191</f>
        <v>334.74</v>
      </c>
      <c r="M186" s="60">
        <f>M191</f>
        <v>334.74</v>
      </c>
      <c r="N186" s="60">
        <f>N191</f>
        <v>334.74</v>
      </c>
      <c r="O186" s="116"/>
    </row>
    <row r="187" spans="1:141" ht="22.5">
      <c r="A187" s="104"/>
      <c r="B187" s="103"/>
      <c r="C187" s="116"/>
      <c r="D187" s="45" t="s">
        <v>2</v>
      </c>
      <c r="E187" s="58">
        <f t="shared" ref="E187" si="39">F187+G187+L187+M187+N187</f>
        <v>0</v>
      </c>
      <c r="F187" s="58">
        <v>0</v>
      </c>
      <c r="G187" s="98">
        <v>0</v>
      </c>
      <c r="H187" s="98"/>
      <c r="I187" s="98"/>
      <c r="J187" s="98"/>
      <c r="K187" s="98"/>
      <c r="L187" s="58">
        <v>0</v>
      </c>
      <c r="M187" s="58">
        <v>0</v>
      </c>
      <c r="N187" s="58">
        <v>0</v>
      </c>
      <c r="O187" s="116"/>
    </row>
    <row r="188" spans="1:141">
      <c r="A188" s="104" t="s">
        <v>19</v>
      </c>
      <c r="B188" s="103" t="s">
        <v>77</v>
      </c>
      <c r="C188" s="116"/>
      <c r="D188" s="45" t="s">
        <v>21</v>
      </c>
      <c r="E188" s="58">
        <f>E189+E190+E191+E192</f>
        <v>2912.9519999999993</v>
      </c>
      <c r="F188" s="58">
        <f>F189+F190+F191+F192</f>
        <v>1573.992</v>
      </c>
      <c r="G188" s="98">
        <f>G189+G190+G191+G192</f>
        <v>334.74</v>
      </c>
      <c r="H188" s="98"/>
      <c r="I188" s="98"/>
      <c r="J188" s="98"/>
      <c r="K188" s="98"/>
      <c r="L188" s="58">
        <f>L189+L190+L191+L192</f>
        <v>334.74</v>
      </c>
      <c r="M188" s="58">
        <f t="shared" ref="M188:N188" si="40">M189+M190+M191+M192</f>
        <v>334.74</v>
      </c>
      <c r="N188" s="58">
        <f t="shared" si="40"/>
        <v>334.74</v>
      </c>
      <c r="O188" s="44"/>
    </row>
    <row r="189" spans="1:141" ht="22.5">
      <c r="A189" s="104"/>
      <c r="B189" s="103"/>
      <c r="C189" s="116"/>
      <c r="D189" s="45" t="s">
        <v>28</v>
      </c>
      <c r="E189" s="58">
        <f t="shared" ref="E189" si="41">F189+G189+L189+M189+N189</f>
        <v>0</v>
      </c>
      <c r="F189" s="58">
        <v>0</v>
      </c>
      <c r="G189" s="98">
        <v>0</v>
      </c>
      <c r="H189" s="98"/>
      <c r="I189" s="98"/>
      <c r="J189" s="98"/>
      <c r="K189" s="98"/>
      <c r="L189" s="58">
        <v>0</v>
      </c>
      <c r="M189" s="58">
        <v>0</v>
      </c>
      <c r="N189" s="58">
        <v>0</v>
      </c>
      <c r="O189" s="44"/>
    </row>
    <row r="190" spans="1:141" ht="33.75">
      <c r="A190" s="104"/>
      <c r="B190" s="103"/>
      <c r="C190" s="116"/>
      <c r="D190" s="45" t="s">
        <v>1</v>
      </c>
      <c r="E190" s="58">
        <f t="shared" ref="E190" si="42">F190+G190+L190+M190+N190</f>
        <v>0</v>
      </c>
      <c r="F190" s="58">
        <v>0</v>
      </c>
      <c r="G190" s="98">
        <v>0</v>
      </c>
      <c r="H190" s="98"/>
      <c r="I190" s="98"/>
      <c r="J190" s="98"/>
      <c r="K190" s="98"/>
      <c r="L190" s="58">
        <v>0</v>
      </c>
      <c r="M190" s="58">
        <v>0</v>
      </c>
      <c r="N190" s="58">
        <v>0</v>
      </c>
      <c r="O190" s="44"/>
    </row>
    <row r="191" spans="1:141" ht="33.75">
      <c r="A191" s="104"/>
      <c r="B191" s="103"/>
      <c r="C191" s="116"/>
      <c r="D191" s="45" t="s">
        <v>22</v>
      </c>
      <c r="E191" s="58">
        <f>F191+G191+L191+M191+N191</f>
        <v>2912.9519999999993</v>
      </c>
      <c r="F191" s="58">
        <v>1573.992</v>
      </c>
      <c r="G191" s="98">
        <v>334.74</v>
      </c>
      <c r="H191" s="98"/>
      <c r="I191" s="98"/>
      <c r="J191" s="98"/>
      <c r="K191" s="98"/>
      <c r="L191" s="58">
        <v>334.74</v>
      </c>
      <c r="M191" s="58">
        <v>334.74</v>
      </c>
      <c r="N191" s="58">
        <v>334.74</v>
      </c>
      <c r="O191" s="44"/>
    </row>
    <row r="192" spans="1:141" ht="22.5">
      <c r="A192" s="104"/>
      <c r="B192" s="103"/>
      <c r="C192" s="116"/>
      <c r="D192" s="45" t="s">
        <v>2</v>
      </c>
      <c r="E192" s="58">
        <f t="shared" ref="E192" si="43">F192+G192+L192+M192+N192</f>
        <v>0</v>
      </c>
      <c r="F192" s="58">
        <v>0</v>
      </c>
      <c r="G192" s="98">
        <v>0</v>
      </c>
      <c r="H192" s="98"/>
      <c r="I192" s="98"/>
      <c r="J192" s="98"/>
      <c r="K192" s="98"/>
      <c r="L192" s="58">
        <v>0</v>
      </c>
      <c r="M192" s="58">
        <v>0</v>
      </c>
      <c r="N192" s="58">
        <v>0</v>
      </c>
      <c r="O192" s="44"/>
    </row>
    <row r="193" spans="1:15" ht="15" customHeight="1">
      <c r="A193" s="104"/>
      <c r="B193" s="105" t="s">
        <v>381</v>
      </c>
      <c r="C193" s="104"/>
      <c r="D193" s="104"/>
      <c r="E193" s="100" t="s">
        <v>67</v>
      </c>
      <c r="F193" s="100" t="s">
        <v>68</v>
      </c>
      <c r="G193" s="100" t="s">
        <v>4</v>
      </c>
      <c r="H193" s="99" t="s">
        <v>298</v>
      </c>
      <c r="I193" s="99"/>
      <c r="J193" s="99"/>
      <c r="K193" s="99"/>
      <c r="L193" s="100" t="s">
        <v>3</v>
      </c>
      <c r="M193" s="100" t="s">
        <v>69</v>
      </c>
      <c r="N193" s="100" t="s">
        <v>70</v>
      </c>
      <c r="O193" s="45"/>
    </row>
    <row r="194" spans="1:15" ht="22.5">
      <c r="A194" s="104"/>
      <c r="B194" s="105"/>
      <c r="C194" s="104"/>
      <c r="D194" s="104"/>
      <c r="E194" s="100"/>
      <c r="F194" s="100"/>
      <c r="G194" s="100"/>
      <c r="H194" s="42" t="s">
        <v>294</v>
      </c>
      <c r="I194" s="42" t="s">
        <v>295</v>
      </c>
      <c r="J194" s="42" t="s">
        <v>296</v>
      </c>
      <c r="K194" s="42" t="s">
        <v>297</v>
      </c>
      <c r="L194" s="100"/>
      <c r="M194" s="100"/>
      <c r="N194" s="100"/>
      <c r="O194" s="45"/>
    </row>
    <row r="195" spans="1:15" ht="42.75" customHeight="1">
      <c r="A195" s="104"/>
      <c r="B195" s="105"/>
      <c r="C195" s="104"/>
      <c r="D195" s="104"/>
      <c r="E195" s="43">
        <v>1142</v>
      </c>
      <c r="F195" s="43">
        <v>226</v>
      </c>
      <c r="G195" s="43">
        <v>226</v>
      </c>
      <c r="H195" s="43">
        <v>226</v>
      </c>
      <c r="I195" s="43">
        <v>226</v>
      </c>
      <c r="J195" s="43">
        <v>226</v>
      </c>
      <c r="K195" s="43">
        <v>226</v>
      </c>
      <c r="L195" s="43">
        <v>230</v>
      </c>
      <c r="M195" s="43">
        <v>230</v>
      </c>
      <c r="N195" s="43">
        <v>230</v>
      </c>
      <c r="O195" s="45"/>
    </row>
    <row r="196" spans="1:15">
      <c r="A196" s="104" t="s">
        <v>339</v>
      </c>
      <c r="B196" s="103" t="s">
        <v>323</v>
      </c>
      <c r="C196" s="116"/>
      <c r="D196" s="45" t="s">
        <v>21</v>
      </c>
      <c r="E196" s="58">
        <f>E197+E198+E199+E200</f>
        <v>4944</v>
      </c>
      <c r="F196" s="58">
        <f>F197+F198+F199+F200</f>
        <v>0</v>
      </c>
      <c r="G196" s="98">
        <f>G197+G198+G199+G200</f>
        <v>1329</v>
      </c>
      <c r="H196" s="98"/>
      <c r="I196" s="98"/>
      <c r="J196" s="98"/>
      <c r="K196" s="98"/>
      <c r="L196" s="58">
        <f>L197+L198+L199+L200</f>
        <v>1205</v>
      </c>
      <c r="M196" s="58">
        <f t="shared" ref="M196:N196" si="44">M197+M198+M199+M200</f>
        <v>1205</v>
      </c>
      <c r="N196" s="58">
        <f t="shared" si="44"/>
        <v>1205</v>
      </c>
      <c r="O196" s="44"/>
    </row>
    <row r="197" spans="1:15" ht="22.5">
      <c r="A197" s="104"/>
      <c r="B197" s="103"/>
      <c r="C197" s="116"/>
      <c r="D197" s="45" t="s">
        <v>28</v>
      </c>
      <c r="E197" s="58">
        <f>F197+G197+L197+M197+N197</f>
        <v>4944</v>
      </c>
      <c r="F197" s="58">
        <v>0</v>
      </c>
      <c r="G197" s="98">
        <v>1329</v>
      </c>
      <c r="H197" s="98"/>
      <c r="I197" s="98"/>
      <c r="J197" s="98"/>
      <c r="K197" s="98"/>
      <c r="L197" s="58">
        <v>1205</v>
      </c>
      <c r="M197" s="58">
        <v>1205</v>
      </c>
      <c r="N197" s="58">
        <v>1205</v>
      </c>
      <c r="O197" s="44"/>
    </row>
    <row r="198" spans="1:15" ht="33.75">
      <c r="A198" s="104"/>
      <c r="B198" s="103"/>
      <c r="C198" s="116"/>
      <c r="D198" s="45" t="s">
        <v>1</v>
      </c>
      <c r="E198" s="58">
        <f t="shared" ref="E198:E200" si="45">F198+G198+L198+M198+N198</f>
        <v>0</v>
      </c>
      <c r="F198" s="58">
        <v>0</v>
      </c>
      <c r="G198" s="98">
        <v>0</v>
      </c>
      <c r="H198" s="98"/>
      <c r="I198" s="98"/>
      <c r="J198" s="98"/>
      <c r="K198" s="98"/>
      <c r="L198" s="58">
        <v>0</v>
      </c>
      <c r="M198" s="58">
        <v>0</v>
      </c>
      <c r="N198" s="58">
        <v>0</v>
      </c>
      <c r="O198" s="44"/>
    </row>
    <row r="199" spans="1:15" ht="33.75">
      <c r="A199" s="104"/>
      <c r="B199" s="103"/>
      <c r="C199" s="116"/>
      <c r="D199" s="45" t="s">
        <v>22</v>
      </c>
      <c r="E199" s="58">
        <f t="shared" si="45"/>
        <v>0</v>
      </c>
      <c r="F199" s="58">
        <v>0</v>
      </c>
      <c r="G199" s="98">
        <v>0</v>
      </c>
      <c r="H199" s="98"/>
      <c r="I199" s="98"/>
      <c r="J199" s="98"/>
      <c r="K199" s="98"/>
      <c r="L199" s="58">
        <v>0</v>
      </c>
      <c r="M199" s="58">
        <v>0</v>
      </c>
      <c r="N199" s="58">
        <v>0</v>
      </c>
      <c r="O199" s="44"/>
    </row>
    <row r="200" spans="1:15" ht="22.5">
      <c r="A200" s="104"/>
      <c r="B200" s="103"/>
      <c r="C200" s="116"/>
      <c r="D200" s="45" t="s">
        <v>2</v>
      </c>
      <c r="E200" s="58">
        <f t="shared" si="45"/>
        <v>0</v>
      </c>
      <c r="F200" s="58">
        <v>0</v>
      </c>
      <c r="G200" s="98">
        <v>0</v>
      </c>
      <c r="H200" s="98"/>
      <c r="I200" s="98"/>
      <c r="J200" s="98"/>
      <c r="K200" s="98"/>
      <c r="L200" s="58">
        <v>0</v>
      </c>
      <c r="M200" s="58">
        <v>0</v>
      </c>
      <c r="N200" s="58">
        <v>0</v>
      </c>
      <c r="O200" s="44"/>
    </row>
    <row r="201" spans="1:15">
      <c r="A201" s="104"/>
      <c r="B201" s="105" t="s">
        <v>376</v>
      </c>
      <c r="C201" s="104"/>
      <c r="D201" s="104"/>
      <c r="E201" s="100" t="s">
        <v>67</v>
      </c>
      <c r="F201" s="100" t="s">
        <v>68</v>
      </c>
      <c r="G201" s="100" t="s">
        <v>4</v>
      </c>
      <c r="H201" s="99" t="s">
        <v>298</v>
      </c>
      <c r="I201" s="99"/>
      <c r="J201" s="99"/>
      <c r="K201" s="99"/>
      <c r="L201" s="100" t="s">
        <v>3</v>
      </c>
      <c r="M201" s="100" t="s">
        <v>69</v>
      </c>
      <c r="N201" s="100" t="s">
        <v>70</v>
      </c>
      <c r="O201" s="45"/>
    </row>
    <row r="202" spans="1:15" ht="22.5">
      <c r="A202" s="104"/>
      <c r="B202" s="105"/>
      <c r="C202" s="104"/>
      <c r="D202" s="104"/>
      <c r="E202" s="100"/>
      <c r="F202" s="100"/>
      <c r="G202" s="100"/>
      <c r="H202" s="42" t="s">
        <v>294</v>
      </c>
      <c r="I202" s="42" t="s">
        <v>295</v>
      </c>
      <c r="J202" s="42" t="s">
        <v>296</v>
      </c>
      <c r="K202" s="42" t="s">
        <v>297</v>
      </c>
      <c r="L202" s="100"/>
      <c r="M202" s="100"/>
      <c r="N202" s="100"/>
      <c r="O202" s="45"/>
    </row>
    <row r="203" spans="1:15">
      <c r="A203" s="104"/>
      <c r="B203" s="105"/>
      <c r="C203" s="104"/>
      <c r="D203" s="104"/>
      <c r="E203" s="43">
        <v>0</v>
      </c>
      <c r="F203" s="43">
        <v>0</v>
      </c>
      <c r="G203" s="43">
        <v>0</v>
      </c>
      <c r="H203" s="43">
        <v>0</v>
      </c>
      <c r="I203" s="43">
        <v>0</v>
      </c>
      <c r="J203" s="43">
        <v>0</v>
      </c>
      <c r="K203" s="43">
        <v>0</v>
      </c>
      <c r="L203" s="43">
        <v>0</v>
      </c>
      <c r="M203" s="43">
        <v>0</v>
      </c>
      <c r="N203" s="43">
        <v>0</v>
      </c>
      <c r="O203" s="45"/>
    </row>
    <row r="204" spans="1:15" ht="15" customHeight="1">
      <c r="A204" s="104" t="s">
        <v>276</v>
      </c>
      <c r="B204" s="103" t="s">
        <v>63</v>
      </c>
      <c r="C204" s="116"/>
      <c r="D204" s="45" t="s">
        <v>21</v>
      </c>
      <c r="E204" s="58">
        <f>E205+E206+E207+E208</f>
        <v>140994.209</v>
      </c>
      <c r="F204" s="58">
        <f>F205+F206+F207+F208</f>
        <v>140994.209</v>
      </c>
      <c r="G204" s="98">
        <v>0</v>
      </c>
      <c r="H204" s="98"/>
      <c r="I204" s="98"/>
      <c r="J204" s="98"/>
      <c r="K204" s="98"/>
      <c r="L204" s="58">
        <v>0</v>
      </c>
      <c r="M204" s="58">
        <v>0</v>
      </c>
      <c r="N204" s="58">
        <v>0</v>
      </c>
      <c r="O204" s="116"/>
    </row>
    <row r="205" spans="1:15" ht="22.5">
      <c r="A205" s="104"/>
      <c r="B205" s="103"/>
      <c r="C205" s="116"/>
      <c r="D205" s="45" t="s">
        <v>28</v>
      </c>
      <c r="E205" s="58">
        <f>F205+G205+L205+M205+N205</f>
        <v>120832.03</v>
      </c>
      <c r="F205" s="58">
        <v>120832.03</v>
      </c>
      <c r="G205" s="98">
        <v>0</v>
      </c>
      <c r="H205" s="98"/>
      <c r="I205" s="98"/>
      <c r="J205" s="98"/>
      <c r="K205" s="98"/>
      <c r="L205" s="58">
        <v>0</v>
      </c>
      <c r="M205" s="58">
        <v>0</v>
      </c>
      <c r="N205" s="58">
        <v>0</v>
      </c>
      <c r="O205" s="116"/>
    </row>
    <row r="206" spans="1:15" ht="33.75">
      <c r="A206" s="104"/>
      <c r="B206" s="103"/>
      <c r="C206" s="116"/>
      <c r="D206" s="45" t="s">
        <v>1</v>
      </c>
      <c r="E206" s="58">
        <f>F206+G206+L206+M206+N206</f>
        <v>0</v>
      </c>
      <c r="F206" s="58">
        <v>0</v>
      </c>
      <c r="G206" s="98">
        <v>0</v>
      </c>
      <c r="H206" s="98"/>
      <c r="I206" s="98"/>
      <c r="J206" s="98"/>
      <c r="K206" s="98"/>
      <c r="L206" s="58">
        <v>0</v>
      </c>
      <c r="M206" s="58">
        <v>0</v>
      </c>
      <c r="N206" s="58">
        <v>0</v>
      </c>
      <c r="O206" s="116"/>
    </row>
    <row r="207" spans="1:15" ht="33.75">
      <c r="A207" s="104"/>
      <c r="B207" s="103"/>
      <c r="C207" s="116"/>
      <c r="D207" s="45" t="s">
        <v>22</v>
      </c>
      <c r="E207" s="58">
        <f>F207+G207+L207+M207+N207</f>
        <v>20162.179</v>
      </c>
      <c r="F207" s="58">
        <v>20162.179</v>
      </c>
      <c r="G207" s="98">
        <v>0</v>
      </c>
      <c r="H207" s="98"/>
      <c r="I207" s="98"/>
      <c r="J207" s="98"/>
      <c r="K207" s="98"/>
      <c r="L207" s="58">
        <v>0</v>
      </c>
      <c r="M207" s="58">
        <v>0</v>
      </c>
      <c r="N207" s="58">
        <v>0</v>
      </c>
      <c r="O207" s="116"/>
    </row>
    <row r="208" spans="1:15" ht="22.5">
      <c r="A208" s="104"/>
      <c r="B208" s="103"/>
      <c r="C208" s="116"/>
      <c r="D208" s="45" t="s">
        <v>2</v>
      </c>
      <c r="E208" s="58">
        <v>0</v>
      </c>
      <c r="F208" s="58">
        <v>0</v>
      </c>
      <c r="G208" s="98">
        <v>0</v>
      </c>
      <c r="H208" s="98"/>
      <c r="I208" s="98"/>
      <c r="J208" s="98"/>
      <c r="K208" s="98"/>
      <c r="L208" s="58">
        <v>0</v>
      </c>
      <c r="M208" s="58">
        <v>0</v>
      </c>
      <c r="N208" s="58">
        <v>0</v>
      </c>
      <c r="O208" s="116"/>
    </row>
    <row r="209" spans="1:15" ht="15" customHeight="1">
      <c r="A209" s="104" t="s">
        <v>31</v>
      </c>
      <c r="B209" s="103" t="s">
        <v>64</v>
      </c>
      <c r="C209" s="116"/>
      <c r="D209" s="45" t="s">
        <v>21</v>
      </c>
      <c r="E209" s="58">
        <f>E210+E211+E212+E213</f>
        <v>140994.209</v>
      </c>
      <c r="F209" s="58">
        <f>F210+F211+F212+F213</f>
        <v>140994.209</v>
      </c>
      <c r="G209" s="98">
        <v>0</v>
      </c>
      <c r="H209" s="98"/>
      <c r="I209" s="98"/>
      <c r="J209" s="98"/>
      <c r="K209" s="98"/>
      <c r="L209" s="58">
        <v>0</v>
      </c>
      <c r="M209" s="58">
        <v>0</v>
      </c>
      <c r="N209" s="58">
        <v>0</v>
      </c>
      <c r="O209" s="116"/>
    </row>
    <row r="210" spans="1:15" ht="22.5">
      <c r="A210" s="104"/>
      <c r="B210" s="103"/>
      <c r="C210" s="116"/>
      <c r="D210" s="45" t="s">
        <v>28</v>
      </c>
      <c r="E210" s="58">
        <f>F210+G210+L210+M210+N210</f>
        <v>120832.03</v>
      </c>
      <c r="F210" s="58">
        <v>120832.03</v>
      </c>
      <c r="G210" s="98">
        <v>0</v>
      </c>
      <c r="H210" s="98"/>
      <c r="I210" s="98"/>
      <c r="J210" s="98"/>
      <c r="K210" s="98"/>
      <c r="L210" s="58">
        <v>0</v>
      </c>
      <c r="M210" s="58">
        <v>0</v>
      </c>
      <c r="N210" s="58">
        <v>0</v>
      </c>
      <c r="O210" s="116"/>
    </row>
    <row r="211" spans="1:15" ht="33.75">
      <c r="A211" s="104"/>
      <c r="B211" s="103"/>
      <c r="C211" s="116"/>
      <c r="D211" s="45" t="s">
        <v>1</v>
      </c>
      <c r="E211" s="58">
        <f>F211+G211+L211+M211+N211</f>
        <v>0</v>
      </c>
      <c r="F211" s="58">
        <v>0</v>
      </c>
      <c r="G211" s="98">
        <v>0</v>
      </c>
      <c r="H211" s="98"/>
      <c r="I211" s="98"/>
      <c r="J211" s="98"/>
      <c r="K211" s="98"/>
      <c r="L211" s="58">
        <v>0</v>
      </c>
      <c r="M211" s="58">
        <v>0</v>
      </c>
      <c r="N211" s="58">
        <v>0</v>
      </c>
      <c r="O211" s="116"/>
    </row>
    <row r="212" spans="1:15" ht="33.75">
      <c r="A212" s="104"/>
      <c r="B212" s="103"/>
      <c r="C212" s="116"/>
      <c r="D212" s="45" t="s">
        <v>22</v>
      </c>
      <c r="E212" s="58">
        <f>F212+G212+L212+M212+N212</f>
        <v>20162.179</v>
      </c>
      <c r="F212" s="58">
        <v>20162.179</v>
      </c>
      <c r="G212" s="98">
        <v>0</v>
      </c>
      <c r="H212" s="98"/>
      <c r="I212" s="98"/>
      <c r="J212" s="98"/>
      <c r="K212" s="98"/>
      <c r="L212" s="58">
        <v>0</v>
      </c>
      <c r="M212" s="58">
        <v>0</v>
      </c>
      <c r="N212" s="58">
        <v>0</v>
      </c>
      <c r="O212" s="116"/>
    </row>
    <row r="213" spans="1:15" ht="22.5">
      <c r="A213" s="104"/>
      <c r="B213" s="103"/>
      <c r="C213" s="116"/>
      <c r="D213" s="45" t="s">
        <v>2</v>
      </c>
      <c r="E213" s="58">
        <v>0</v>
      </c>
      <c r="F213" s="58">
        <v>0</v>
      </c>
      <c r="G213" s="98">
        <v>0</v>
      </c>
      <c r="H213" s="98"/>
      <c r="I213" s="98"/>
      <c r="J213" s="98"/>
      <c r="K213" s="98"/>
      <c r="L213" s="58">
        <v>0</v>
      </c>
      <c r="M213" s="58">
        <v>0</v>
      </c>
      <c r="N213" s="58">
        <v>0</v>
      </c>
      <c r="O213" s="116"/>
    </row>
    <row r="214" spans="1:15" ht="15" customHeight="1">
      <c r="A214" s="104"/>
      <c r="B214" s="105" t="s">
        <v>220</v>
      </c>
      <c r="C214" s="104"/>
      <c r="D214" s="104"/>
      <c r="E214" s="100" t="s">
        <v>67</v>
      </c>
      <c r="F214" s="100" t="s">
        <v>68</v>
      </c>
      <c r="G214" s="100" t="s">
        <v>4</v>
      </c>
      <c r="H214" s="99" t="s">
        <v>298</v>
      </c>
      <c r="I214" s="99"/>
      <c r="J214" s="99"/>
      <c r="K214" s="99"/>
      <c r="L214" s="100" t="s">
        <v>3</v>
      </c>
      <c r="M214" s="100" t="s">
        <v>69</v>
      </c>
      <c r="N214" s="100" t="s">
        <v>70</v>
      </c>
      <c r="O214" s="45"/>
    </row>
    <row r="215" spans="1:15" ht="22.5">
      <c r="A215" s="104"/>
      <c r="B215" s="105"/>
      <c r="C215" s="104"/>
      <c r="D215" s="104"/>
      <c r="E215" s="100"/>
      <c r="F215" s="100"/>
      <c r="G215" s="100"/>
      <c r="H215" s="42" t="s">
        <v>294</v>
      </c>
      <c r="I215" s="42" t="s">
        <v>295</v>
      </c>
      <c r="J215" s="42" t="s">
        <v>296</v>
      </c>
      <c r="K215" s="42" t="s">
        <v>297</v>
      </c>
      <c r="L215" s="100"/>
      <c r="M215" s="100"/>
      <c r="N215" s="100"/>
      <c r="O215" s="45"/>
    </row>
    <row r="216" spans="1:15">
      <c r="A216" s="104"/>
      <c r="B216" s="105"/>
      <c r="C216" s="104"/>
      <c r="D216" s="104"/>
      <c r="E216" s="43">
        <v>1</v>
      </c>
      <c r="F216" s="43">
        <v>0</v>
      </c>
      <c r="G216" s="43">
        <v>1</v>
      </c>
      <c r="H216" s="43">
        <v>0</v>
      </c>
      <c r="I216" s="43">
        <v>1</v>
      </c>
      <c r="J216" s="43">
        <v>0</v>
      </c>
      <c r="K216" s="43">
        <v>0</v>
      </c>
      <c r="L216" s="43">
        <v>0</v>
      </c>
      <c r="M216" s="43">
        <v>0</v>
      </c>
      <c r="N216" s="43">
        <v>0</v>
      </c>
      <c r="O216" s="45"/>
    </row>
    <row r="217" spans="1:15">
      <c r="A217" s="104" t="s">
        <v>325</v>
      </c>
      <c r="B217" s="103" t="s">
        <v>337</v>
      </c>
      <c r="C217" s="116"/>
      <c r="D217" s="48" t="s">
        <v>21</v>
      </c>
      <c r="E217" s="58">
        <v>0</v>
      </c>
      <c r="F217" s="58">
        <v>0</v>
      </c>
      <c r="G217" s="98">
        <v>0</v>
      </c>
      <c r="H217" s="98"/>
      <c r="I217" s="98"/>
      <c r="J217" s="98"/>
      <c r="K217" s="98"/>
      <c r="L217" s="58">
        <v>0</v>
      </c>
      <c r="M217" s="58">
        <v>0</v>
      </c>
      <c r="N217" s="58">
        <v>0</v>
      </c>
      <c r="O217" s="116"/>
    </row>
    <row r="218" spans="1:15" ht="22.5">
      <c r="A218" s="104"/>
      <c r="B218" s="103"/>
      <c r="C218" s="116"/>
      <c r="D218" s="48" t="s">
        <v>28</v>
      </c>
      <c r="E218" s="58">
        <v>0</v>
      </c>
      <c r="F218" s="58">
        <v>0</v>
      </c>
      <c r="G218" s="98">
        <v>0</v>
      </c>
      <c r="H218" s="98"/>
      <c r="I218" s="98"/>
      <c r="J218" s="98"/>
      <c r="K218" s="98"/>
      <c r="L218" s="58">
        <v>0</v>
      </c>
      <c r="M218" s="58">
        <v>0</v>
      </c>
      <c r="N218" s="58">
        <v>0</v>
      </c>
      <c r="O218" s="116"/>
    </row>
    <row r="219" spans="1:15" ht="33.75">
      <c r="A219" s="104"/>
      <c r="B219" s="103"/>
      <c r="C219" s="116"/>
      <c r="D219" s="48" t="s">
        <v>1</v>
      </c>
      <c r="E219" s="58">
        <v>0</v>
      </c>
      <c r="F219" s="58">
        <v>0</v>
      </c>
      <c r="G219" s="98">
        <v>0</v>
      </c>
      <c r="H219" s="98"/>
      <c r="I219" s="98"/>
      <c r="J219" s="98"/>
      <c r="K219" s="98"/>
      <c r="L219" s="58">
        <v>0</v>
      </c>
      <c r="M219" s="58">
        <v>0</v>
      </c>
      <c r="N219" s="58">
        <v>0</v>
      </c>
      <c r="O219" s="116"/>
    </row>
    <row r="220" spans="1:15" ht="33.75">
      <c r="A220" s="104"/>
      <c r="B220" s="103"/>
      <c r="C220" s="116"/>
      <c r="D220" s="48" t="s">
        <v>22</v>
      </c>
      <c r="E220" s="58">
        <v>0</v>
      </c>
      <c r="F220" s="58">
        <v>0</v>
      </c>
      <c r="G220" s="98">
        <v>0</v>
      </c>
      <c r="H220" s="98"/>
      <c r="I220" s="98"/>
      <c r="J220" s="98"/>
      <c r="K220" s="98"/>
      <c r="L220" s="58">
        <v>0</v>
      </c>
      <c r="M220" s="58">
        <v>0</v>
      </c>
      <c r="N220" s="58">
        <v>0</v>
      </c>
      <c r="O220" s="116"/>
    </row>
    <row r="221" spans="1:15" ht="22.5">
      <c r="A221" s="104"/>
      <c r="B221" s="103"/>
      <c r="C221" s="116"/>
      <c r="D221" s="48" t="s">
        <v>2</v>
      </c>
      <c r="E221" s="58">
        <v>0</v>
      </c>
      <c r="F221" s="58">
        <v>0</v>
      </c>
      <c r="G221" s="98">
        <v>0</v>
      </c>
      <c r="H221" s="98"/>
      <c r="I221" s="98"/>
      <c r="J221" s="98"/>
      <c r="K221" s="98"/>
      <c r="L221" s="58">
        <v>0</v>
      </c>
      <c r="M221" s="58">
        <v>0</v>
      </c>
      <c r="N221" s="58">
        <v>0</v>
      </c>
      <c r="O221" s="116"/>
    </row>
    <row r="222" spans="1:15" ht="15" customHeight="1">
      <c r="A222" s="104"/>
      <c r="B222" s="105" t="s">
        <v>376</v>
      </c>
      <c r="C222" s="104"/>
      <c r="D222" s="104"/>
      <c r="E222" s="100" t="s">
        <v>67</v>
      </c>
      <c r="F222" s="100" t="s">
        <v>68</v>
      </c>
      <c r="G222" s="100" t="s">
        <v>4</v>
      </c>
      <c r="H222" s="99" t="s">
        <v>298</v>
      </c>
      <c r="I222" s="99"/>
      <c r="J222" s="99"/>
      <c r="K222" s="99"/>
      <c r="L222" s="100" t="s">
        <v>3</v>
      </c>
      <c r="M222" s="100" t="s">
        <v>69</v>
      </c>
      <c r="N222" s="100" t="s">
        <v>70</v>
      </c>
      <c r="O222" s="48"/>
    </row>
    <row r="223" spans="1:15" ht="22.5">
      <c r="A223" s="104"/>
      <c r="B223" s="105"/>
      <c r="C223" s="104"/>
      <c r="D223" s="104"/>
      <c r="E223" s="100"/>
      <c r="F223" s="100"/>
      <c r="G223" s="100"/>
      <c r="H223" s="46" t="s">
        <v>294</v>
      </c>
      <c r="I223" s="46" t="s">
        <v>295</v>
      </c>
      <c r="J223" s="46" t="s">
        <v>296</v>
      </c>
      <c r="K223" s="46" t="s">
        <v>297</v>
      </c>
      <c r="L223" s="100"/>
      <c r="M223" s="100"/>
      <c r="N223" s="100"/>
      <c r="O223" s="48"/>
    </row>
    <row r="224" spans="1:15" ht="21" customHeight="1">
      <c r="A224" s="104"/>
      <c r="B224" s="105"/>
      <c r="C224" s="104"/>
      <c r="D224" s="104"/>
      <c r="E224" s="47">
        <v>0</v>
      </c>
      <c r="F224" s="47">
        <v>0</v>
      </c>
      <c r="G224" s="47">
        <v>0</v>
      </c>
      <c r="H224" s="47">
        <v>0</v>
      </c>
      <c r="I224" s="47">
        <v>0</v>
      </c>
      <c r="J224" s="47">
        <v>0</v>
      </c>
      <c r="K224" s="47">
        <v>0</v>
      </c>
      <c r="L224" s="47">
        <v>0</v>
      </c>
      <c r="M224" s="47">
        <v>0</v>
      </c>
      <c r="N224" s="47">
        <v>0</v>
      </c>
      <c r="O224" s="48"/>
    </row>
    <row r="225" spans="1:17">
      <c r="A225" s="104" t="s">
        <v>53</v>
      </c>
      <c r="B225" s="103" t="s">
        <v>45</v>
      </c>
      <c r="C225" s="116"/>
      <c r="D225" s="45" t="s">
        <v>21</v>
      </c>
      <c r="E225" s="58">
        <f>E226+E227+E228+E229</f>
        <v>179728.67898</v>
      </c>
      <c r="F225" s="58">
        <f>F226+F227+F228+F229</f>
        <v>179728.67898</v>
      </c>
      <c r="G225" s="98">
        <f>G226+G227+G228+G229</f>
        <v>0</v>
      </c>
      <c r="H225" s="98"/>
      <c r="I225" s="98"/>
      <c r="J225" s="98"/>
      <c r="K225" s="98"/>
      <c r="L225" s="58">
        <f>L226+L227+L228+L229</f>
        <v>0</v>
      </c>
      <c r="M225" s="58">
        <f t="shared" ref="M225:N225" si="46">M226+M227+M228+M229</f>
        <v>0</v>
      </c>
      <c r="N225" s="58">
        <f t="shared" si="46"/>
        <v>0</v>
      </c>
      <c r="O225" s="116"/>
    </row>
    <row r="226" spans="1:17" ht="22.5">
      <c r="A226" s="104"/>
      <c r="B226" s="103"/>
      <c r="C226" s="116"/>
      <c r="D226" s="45" t="s">
        <v>28</v>
      </c>
      <c r="E226" s="58">
        <f>F226+G226+L226+M226+N226</f>
        <v>100320.13438</v>
      </c>
      <c r="F226" s="58">
        <f>F231+F242+F250+F258</f>
        <v>100320.13438</v>
      </c>
      <c r="G226" s="98">
        <v>0</v>
      </c>
      <c r="H226" s="98"/>
      <c r="I226" s="98"/>
      <c r="J226" s="98"/>
      <c r="K226" s="98"/>
      <c r="L226" s="58">
        <f>L231+L242+L250+L258</f>
        <v>0</v>
      </c>
      <c r="M226" s="58">
        <f>M231+M242+M250+M258</f>
        <v>0</v>
      </c>
      <c r="N226" s="58">
        <f>N231+N242+N250+N258</f>
        <v>0</v>
      </c>
      <c r="O226" s="116"/>
    </row>
    <row r="227" spans="1:17" ht="33.75">
      <c r="A227" s="104"/>
      <c r="B227" s="103"/>
      <c r="C227" s="116"/>
      <c r="D227" s="45" t="s">
        <v>1</v>
      </c>
      <c r="E227" s="58">
        <f t="shared" ref="E227:E229" si="47">F227+G227+L227+M227+N227</f>
        <v>46671.088779999998</v>
      </c>
      <c r="F227" s="58">
        <f>F232+F243+F251+F259</f>
        <v>46671.088779999998</v>
      </c>
      <c r="G227" s="98">
        <v>0</v>
      </c>
      <c r="H227" s="98"/>
      <c r="I227" s="98"/>
      <c r="J227" s="98"/>
      <c r="K227" s="98"/>
      <c r="L227" s="58">
        <v>0</v>
      </c>
      <c r="M227" s="58">
        <v>0</v>
      </c>
      <c r="N227" s="58">
        <v>0</v>
      </c>
      <c r="O227" s="116"/>
    </row>
    <row r="228" spans="1:17" ht="33.75">
      <c r="A228" s="104"/>
      <c r="B228" s="103"/>
      <c r="C228" s="116"/>
      <c r="D228" s="45" t="s">
        <v>22</v>
      </c>
      <c r="E228" s="58">
        <f t="shared" si="47"/>
        <v>32737.455819999999</v>
      </c>
      <c r="F228" s="58">
        <f>F244+F252+F260+F233</f>
        <v>32737.455819999999</v>
      </c>
      <c r="G228" s="98">
        <v>0</v>
      </c>
      <c r="H228" s="98"/>
      <c r="I228" s="98"/>
      <c r="J228" s="98"/>
      <c r="K228" s="98"/>
      <c r="L228" s="58">
        <v>0</v>
      </c>
      <c r="M228" s="58">
        <v>0</v>
      </c>
      <c r="N228" s="58">
        <v>0</v>
      </c>
      <c r="O228" s="116"/>
    </row>
    <row r="229" spans="1:17" ht="22.5">
      <c r="A229" s="104"/>
      <c r="B229" s="103"/>
      <c r="C229" s="116"/>
      <c r="D229" s="45" t="s">
        <v>2</v>
      </c>
      <c r="E229" s="58">
        <f t="shared" si="47"/>
        <v>0</v>
      </c>
      <c r="F229" s="58">
        <v>0</v>
      </c>
      <c r="G229" s="98">
        <v>0</v>
      </c>
      <c r="H229" s="98"/>
      <c r="I229" s="98"/>
      <c r="J229" s="98"/>
      <c r="K229" s="98"/>
      <c r="L229" s="58">
        <v>0</v>
      </c>
      <c r="M229" s="58">
        <v>0</v>
      </c>
      <c r="N229" s="58">
        <v>0</v>
      </c>
      <c r="O229" s="116"/>
    </row>
    <row r="230" spans="1:17" s="69" customFormat="1" ht="15" customHeight="1">
      <c r="A230" s="141" t="s">
        <v>54</v>
      </c>
      <c r="B230" s="114" t="s">
        <v>46</v>
      </c>
      <c r="C230" s="115"/>
      <c r="D230" s="70" t="s">
        <v>21</v>
      </c>
      <c r="E230" s="71">
        <f>E231+E232+E233+E234</f>
        <v>157808.9963</v>
      </c>
      <c r="F230" s="71">
        <f>F231+F232+F233+F234</f>
        <v>157808.9963</v>
      </c>
      <c r="G230" s="97">
        <v>0</v>
      </c>
      <c r="H230" s="97"/>
      <c r="I230" s="97"/>
      <c r="J230" s="97"/>
      <c r="K230" s="97"/>
      <c r="L230" s="71">
        <v>0</v>
      </c>
      <c r="M230" s="71">
        <v>0</v>
      </c>
      <c r="N230" s="71">
        <v>0</v>
      </c>
      <c r="O230" s="115"/>
      <c r="P230" s="72"/>
      <c r="Q230" s="72"/>
    </row>
    <row r="231" spans="1:17" s="69" customFormat="1" ht="22.5">
      <c r="A231" s="142"/>
      <c r="B231" s="114"/>
      <c r="C231" s="115"/>
      <c r="D231" s="70" t="s">
        <v>28</v>
      </c>
      <c r="E231" s="71">
        <f>F231+G231+L231+M231+N231</f>
        <v>87343.320049999995</v>
      </c>
      <c r="F231" s="71">
        <v>87343.320049999995</v>
      </c>
      <c r="G231" s="108">
        <v>0</v>
      </c>
      <c r="H231" s="109"/>
      <c r="I231" s="109"/>
      <c r="J231" s="109"/>
      <c r="K231" s="110"/>
      <c r="L231" s="71">
        <v>0</v>
      </c>
      <c r="M231" s="71">
        <v>0</v>
      </c>
      <c r="N231" s="71">
        <v>0</v>
      </c>
      <c r="O231" s="115"/>
      <c r="P231" s="72"/>
      <c r="Q231" s="72"/>
    </row>
    <row r="232" spans="1:17" s="69" customFormat="1" ht="33.75">
      <c r="A232" s="142"/>
      <c r="B232" s="114"/>
      <c r="C232" s="115"/>
      <c r="D232" s="70" t="s">
        <v>1</v>
      </c>
      <c r="E232" s="71">
        <f t="shared" ref="E232:E234" si="48">F232+G232+L232+M232+N232</f>
        <v>41313.699999999997</v>
      </c>
      <c r="F232" s="71">
        <v>41313.699999999997</v>
      </c>
      <c r="G232" s="108">
        <v>0</v>
      </c>
      <c r="H232" s="109"/>
      <c r="I232" s="109"/>
      <c r="J232" s="109"/>
      <c r="K232" s="110"/>
      <c r="L232" s="71">
        <v>0</v>
      </c>
      <c r="M232" s="71">
        <v>0</v>
      </c>
      <c r="N232" s="71">
        <v>0</v>
      </c>
      <c r="O232" s="115"/>
      <c r="P232" s="72"/>
      <c r="Q232" s="72"/>
    </row>
    <row r="233" spans="1:17" s="69" customFormat="1" ht="33.75">
      <c r="A233" s="142"/>
      <c r="B233" s="114"/>
      <c r="C233" s="115"/>
      <c r="D233" s="70" t="s">
        <v>22</v>
      </c>
      <c r="E233" s="71">
        <f t="shared" si="48"/>
        <v>29151.97625</v>
      </c>
      <c r="F233" s="71">
        <v>29151.97625</v>
      </c>
      <c r="G233" s="108">
        <v>0</v>
      </c>
      <c r="H233" s="109"/>
      <c r="I233" s="109"/>
      <c r="J233" s="109"/>
      <c r="K233" s="110"/>
      <c r="L233" s="71">
        <v>0</v>
      </c>
      <c r="M233" s="71">
        <v>0</v>
      </c>
      <c r="N233" s="71">
        <v>0</v>
      </c>
      <c r="O233" s="115"/>
      <c r="P233" s="72"/>
      <c r="Q233" s="72"/>
    </row>
    <row r="234" spans="1:17" s="69" customFormat="1" ht="22.5">
      <c r="A234" s="142"/>
      <c r="B234" s="114"/>
      <c r="C234" s="115"/>
      <c r="D234" s="70" t="s">
        <v>2</v>
      </c>
      <c r="E234" s="71">
        <f t="shared" si="48"/>
        <v>0</v>
      </c>
      <c r="F234" s="71">
        <v>0</v>
      </c>
      <c r="G234" s="108">
        <v>0</v>
      </c>
      <c r="H234" s="109"/>
      <c r="I234" s="109"/>
      <c r="J234" s="109"/>
      <c r="K234" s="110"/>
      <c r="L234" s="71">
        <v>0</v>
      </c>
      <c r="M234" s="71">
        <v>0</v>
      </c>
      <c r="N234" s="71">
        <v>0</v>
      </c>
      <c r="O234" s="115"/>
      <c r="P234" s="72"/>
      <c r="Q234" s="72"/>
    </row>
    <row r="235" spans="1:17" s="69" customFormat="1" ht="15" customHeight="1">
      <c r="A235" s="142"/>
      <c r="B235" s="113" t="s">
        <v>221</v>
      </c>
      <c r="C235" s="112"/>
      <c r="D235" s="112"/>
      <c r="E235" s="102" t="s">
        <v>67</v>
      </c>
      <c r="F235" s="102" t="s">
        <v>68</v>
      </c>
      <c r="G235" s="102" t="s">
        <v>4</v>
      </c>
      <c r="H235" s="101" t="s">
        <v>298</v>
      </c>
      <c r="I235" s="101"/>
      <c r="J235" s="101"/>
      <c r="K235" s="101"/>
      <c r="L235" s="102" t="s">
        <v>3</v>
      </c>
      <c r="M235" s="102" t="s">
        <v>69</v>
      </c>
      <c r="N235" s="102" t="s">
        <v>70</v>
      </c>
      <c r="O235" s="70"/>
      <c r="P235" s="72"/>
      <c r="Q235" s="72"/>
    </row>
    <row r="236" spans="1:17" s="69" customFormat="1" ht="22.5">
      <c r="A236" s="142"/>
      <c r="B236" s="113"/>
      <c r="C236" s="112"/>
      <c r="D236" s="112"/>
      <c r="E236" s="102"/>
      <c r="F236" s="102"/>
      <c r="G236" s="102"/>
      <c r="H236" s="73" t="s">
        <v>294</v>
      </c>
      <c r="I236" s="73" t="s">
        <v>295</v>
      </c>
      <c r="J236" s="73" t="s">
        <v>296</v>
      </c>
      <c r="K236" s="73" t="s">
        <v>297</v>
      </c>
      <c r="L236" s="102"/>
      <c r="M236" s="102"/>
      <c r="N236" s="102"/>
      <c r="O236" s="70"/>
      <c r="P236" s="72"/>
      <c r="Q236" s="72"/>
    </row>
    <row r="237" spans="1:17" s="69" customFormat="1">
      <c r="A237" s="142"/>
      <c r="B237" s="113"/>
      <c r="C237" s="112"/>
      <c r="D237" s="112"/>
      <c r="E237" s="62">
        <v>1</v>
      </c>
      <c r="F237" s="62">
        <v>1</v>
      </c>
      <c r="G237" s="62">
        <v>0</v>
      </c>
      <c r="H237" s="62">
        <v>0</v>
      </c>
      <c r="I237" s="62">
        <v>0</v>
      </c>
      <c r="J237" s="62">
        <v>0</v>
      </c>
      <c r="K237" s="62">
        <v>0</v>
      </c>
      <c r="L237" s="62">
        <v>0</v>
      </c>
      <c r="M237" s="62">
        <v>0</v>
      </c>
      <c r="N237" s="62">
        <v>0</v>
      </c>
      <c r="O237" s="70"/>
      <c r="P237" s="72"/>
      <c r="Q237" s="72"/>
    </row>
    <row r="238" spans="1:17" s="69" customFormat="1" ht="15" customHeight="1">
      <c r="A238" s="142"/>
      <c r="B238" s="113" t="s">
        <v>281</v>
      </c>
      <c r="C238" s="112"/>
      <c r="D238" s="112"/>
      <c r="E238" s="102" t="s">
        <v>67</v>
      </c>
      <c r="F238" s="102" t="s">
        <v>68</v>
      </c>
      <c r="G238" s="102" t="s">
        <v>4</v>
      </c>
      <c r="H238" s="101" t="s">
        <v>298</v>
      </c>
      <c r="I238" s="101"/>
      <c r="J238" s="101"/>
      <c r="K238" s="101"/>
      <c r="L238" s="102" t="s">
        <v>3</v>
      </c>
      <c r="M238" s="102" t="s">
        <v>69</v>
      </c>
      <c r="N238" s="102" t="s">
        <v>70</v>
      </c>
      <c r="O238" s="70"/>
      <c r="P238" s="72"/>
      <c r="Q238" s="72"/>
    </row>
    <row r="239" spans="1:17" s="69" customFormat="1" ht="22.5">
      <c r="A239" s="142"/>
      <c r="B239" s="113"/>
      <c r="C239" s="112"/>
      <c r="D239" s="112"/>
      <c r="E239" s="102"/>
      <c r="F239" s="102"/>
      <c r="G239" s="102"/>
      <c r="H239" s="73" t="s">
        <v>294</v>
      </c>
      <c r="I239" s="73" t="s">
        <v>295</v>
      </c>
      <c r="J239" s="73" t="s">
        <v>296</v>
      </c>
      <c r="K239" s="73" t="s">
        <v>297</v>
      </c>
      <c r="L239" s="102"/>
      <c r="M239" s="102"/>
      <c r="N239" s="102"/>
      <c r="O239" s="70"/>
      <c r="P239" s="72"/>
      <c r="Q239" s="72"/>
    </row>
    <row r="240" spans="1:17" s="69" customFormat="1">
      <c r="A240" s="143"/>
      <c r="B240" s="113"/>
      <c r="C240" s="112"/>
      <c r="D240" s="112"/>
      <c r="E240" s="62">
        <v>1</v>
      </c>
      <c r="F240" s="62">
        <v>1</v>
      </c>
      <c r="G240" s="62">
        <v>0</v>
      </c>
      <c r="H240" s="62">
        <v>0</v>
      </c>
      <c r="I240" s="62">
        <v>0</v>
      </c>
      <c r="J240" s="62">
        <v>0</v>
      </c>
      <c r="K240" s="62">
        <v>0</v>
      </c>
      <c r="L240" s="62">
        <v>0</v>
      </c>
      <c r="M240" s="62">
        <v>0</v>
      </c>
      <c r="N240" s="62">
        <v>0</v>
      </c>
      <c r="O240" s="70"/>
      <c r="P240" s="72"/>
      <c r="Q240" s="72"/>
    </row>
    <row r="241" spans="1:17" s="69" customFormat="1" ht="15" customHeight="1">
      <c r="A241" s="112" t="s">
        <v>360</v>
      </c>
      <c r="B241" s="114" t="s">
        <v>47</v>
      </c>
      <c r="C241" s="115"/>
      <c r="D241" s="70" t="s">
        <v>21</v>
      </c>
      <c r="E241" s="71">
        <f>E242+E243+E244+E245</f>
        <v>11031.810680000001</v>
      </c>
      <c r="F241" s="71">
        <f>F242+F243+F244+F245</f>
        <v>11031.810680000001</v>
      </c>
      <c r="G241" s="97">
        <v>0</v>
      </c>
      <c r="H241" s="97"/>
      <c r="I241" s="97"/>
      <c r="J241" s="97"/>
      <c r="K241" s="97"/>
      <c r="L241" s="71">
        <v>0</v>
      </c>
      <c r="M241" s="71">
        <v>0</v>
      </c>
      <c r="N241" s="71">
        <v>0</v>
      </c>
      <c r="O241" s="115"/>
      <c r="P241" s="72"/>
      <c r="Q241" s="72"/>
    </row>
    <row r="242" spans="1:17" s="69" customFormat="1" ht="22.5">
      <c r="A242" s="112"/>
      <c r="B242" s="114"/>
      <c r="C242" s="115"/>
      <c r="D242" s="70" t="s">
        <v>28</v>
      </c>
      <c r="E242" s="71">
        <f>F242+G242+L242+M242+N242</f>
        <v>3252.7003300000001</v>
      </c>
      <c r="F242" s="71">
        <v>3252.7003300000001</v>
      </c>
      <c r="G242" s="97">
        <v>0</v>
      </c>
      <c r="H242" s="97"/>
      <c r="I242" s="97"/>
      <c r="J242" s="97"/>
      <c r="K242" s="97"/>
      <c r="L242" s="71">
        <v>0</v>
      </c>
      <c r="M242" s="71">
        <v>0</v>
      </c>
      <c r="N242" s="71">
        <v>0</v>
      </c>
      <c r="O242" s="115"/>
      <c r="P242" s="72"/>
      <c r="Q242" s="72"/>
    </row>
    <row r="243" spans="1:17" s="69" customFormat="1" ht="33.75">
      <c r="A243" s="112"/>
      <c r="B243" s="114"/>
      <c r="C243" s="115"/>
      <c r="D243" s="70" t="s">
        <v>1</v>
      </c>
      <c r="E243" s="71">
        <f t="shared" ref="E243:E244" si="49">F243+G243+L243+M243+N243</f>
        <v>5357.3887800000002</v>
      </c>
      <c r="F243" s="71">
        <v>5357.3887800000002</v>
      </c>
      <c r="G243" s="97">
        <v>0</v>
      </c>
      <c r="H243" s="97"/>
      <c r="I243" s="97"/>
      <c r="J243" s="97"/>
      <c r="K243" s="97"/>
      <c r="L243" s="71">
        <v>0</v>
      </c>
      <c r="M243" s="71">
        <v>0</v>
      </c>
      <c r="N243" s="71">
        <v>0</v>
      </c>
      <c r="O243" s="115"/>
      <c r="P243" s="72"/>
      <c r="Q243" s="72"/>
    </row>
    <row r="244" spans="1:17" s="69" customFormat="1" ht="33.75">
      <c r="A244" s="112"/>
      <c r="B244" s="114"/>
      <c r="C244" s="115"/>
      <c r="D244" s="70" t="s">
        <v>22</v>
      </c>
      <c r="E244" s="71">
        <f t="shared" si="49"/>
        <v>2421.7215700000002</v>
      </c>
      <c r="F244" s="71">
        <v>2421.7215700000002</v>
      </c>
      <c r="G244" s="97">
        <v>0</v>
      </c>
      <c r="H244" s="97"/>
      <c r="I244" s="97"/>
      <c r="J244" s="97"/>
      <c r="K244" s="97"/>
      <c r="L244" s="71">
        <v>0</v>
      </c>
      <c r="M244" s="71">
        <v>0</v>
      </c>
      <c r="N244" s="71">
        <v>0</v>
      </c>
      <c r="O244" s="115"/>
      <c r="P244" s="72"/>
      <c r="Q244" s="72"/>
    </row>
    <row r="245" spans="1:17" s="69" customFormat="1" ht="22.5">
      <c r="A245" s="112"/>
      <c r="B245" s="114"/>
      <c r="C245" s="115"/>
      <c r="D245" s="70" t="s">
        <v>2</v>
      </c>
      <c r="E245" s="71">
        <v>0</v>
      </c>
      <c r="F245" s="71">
        <v>0</v>
      </c>
      <c r="G245" s="97">
        <v>0</v>
      </c>
      <c r="H245" s="97"/>
      <c r="I245" s="97"/>
      <c r="J245" s="97"/>
      <c r="K245" s="97"/>
      <c r="L245" s="71">
        <v>0</v>
      </c>
      <c r="M245" s="71">
        <v>0</v>
      </c>
      <c r="N245" s="71">
        <v>0</v>
      </c>
      <c r="O245" s="115"/>
      <c r="P245" s="72"/>
      <c r="Q245" s="72"/>
    </row>
    <row r="246" spans="1:17" s="69" customFormat="1" ht="15" customHeight="1">
      <c r="A246" s="112"/>
      <c r="B246" s="113" t="s">
        <v>284</v>
      </c>
      <c r="C246" s="112"/>
      <c r="D246" s="112"/>
      <c r="E246" s="102" t="s">
        <v>67</v>
      </c>
      <c r="F246" s="102" t="s">
        <v>68</v>
      </c>
      <c r="G246" s="102" t="s">
        <v>4</v>
      </c>
      <c r="H246" s="101" t="s">
        <v>298</v>
      </c>
      <c r="I246" s="101"/>
      <c r="J246" s="101"/>
      <c r="K246" s="101"/>
      <c r="L246" s="102" t="s">
        <v>3</v>
      </c>
      <c r="M246" s="102" t="s">
        <v>69</v>
      </c>
      <c r="N246" s="102" t="s">
        <v>70</v>
      </c>
      <c r="O246" s="70"/>
      <c r="P246" s="72"/>
      <c r="Q246" s="72"/>
    </row>
    <row r="247" spans="1:17" s="69" customFormat="1" ht="22.5">
      <c r="A247" s="112"/>
      <c r="B247" s="113"/>
      <c r="C247" s="112"/>
      <c r="D247" s="112"/>
      <c r="E247" s="102"/>
      <c r="F247" s="102"/>
      <c r="G247" s="102"/>
      <c r="H247" s="73" t="s">
        <v>294</v>
      </c>
      <c r="I247" s="73" t="s">
        <v>295</v>
      </c>
      <c r="J247" s="73" t="s">
        <v>296</v>
      </c>
      <c r="K247" s="73" t="s">
        <v>297</v>
      </c>
      <c r="L247" s="102"/>
      <c r="M247" s="102"/>
      <c r="N247" s="102"/>
      <c r="O247" s="70"/>
      <c r="P247" s="72"/>
      <c r="Q247" s="72"/>
    </row>
    <row r="248" spans="1:17" s="69" customFormat="1" ht="14.25" customHeight="1">
      <c r="A248" s="112"/>
      <c r="B248" s="113"/>
      <c r="C248" s="112"/>
      <c r="D248" s="112"/>
      <c r="E248" s="62">
        <v>1</v>
      </c>
      <c r="F248" s="62">
        <v>1</v>
      </c>
      <c r="G248" s="62">
        <v>0</v>
      </c>
      <c r="H248" s="62">
        <v>0</v>
      </c>
      <c r="I248" s="62">
        <v>0</v>
      </c>
      <c r="J248" s="62">
        <v>0</v>
      </c>
      <c r="K248" s="62">
        <v>0</v>
      </c>
      <c r="L248" s="62">
        <v>0</v>
      </c>
      <c r="M248" s="62">
        <v>0</v>
      </c>
      <c r="N248" s="62">
        <v>0</v>
      </c>
      <c r="O248" s="70"/>
      <c r="P248" s="72"/>
      <c r="Q248" s="72"/>
    </row>
    <row r="249" spans="1:17" s="69" customFormat="1" ht="15" customHeight="1">
      <c r="A249" s="112" t="s">
        <v>361</v>
      </c>
      <c r="B249" s="114" t="s">
        <v>48</v>
      </c>
      <c r="C249" s="115"/>
      <c r="D249" s="70" t="s">
        <v>21</v>
      </c>
      <c r="E249" s="71">
        <f>E250+E251+E252+E253</f>
        <v>8075.94</v>
      </c>
      <c r="F249" s="71">
        <f>F250+F251+F252+F253</f>
        <v>8075.94</v>
      </c>
      <c r="G249" s="97">
        <v>0</v>
      </c>
      <c r="H249" s="97"/>
      <c r="I249" s="97"/>
      <c r="J249" s="97"/>
      <c r="K249" s="97"/>
      <c r="L249" s="71">
        <v>0</v>
      </c>
      <c r="M249" s="71">
        <v>0</v>
      </c>
      <c r="N249" s="71">
        <v>0</v>
      </c>
      <c r="O249" s="115"/>
      <c r="P249" s="72"/>
      <c r="Q249" s="72"/>
    </row>
    <row r="250" spans="1:17" s="69" customFormat="1" ht="22.5">
      <c r="A250" s="112"/>
      <c r="B250" s="114"/>
      <c r="C250" s="115"/>
      <c r="D250" s="70" t="s">
        <v>28</v>
      </c>
      <c r="E250" s="71">
        <f>F250+G250+L250+M250+N250</f>
        <v>7268.3459999999995</v>
      </c>
      <c r="F250" s="71">
        <v>7268.3459999999995</v>
      </c>
      <c r="G250" s="97">
        <v>0</v>
      </c>
      <c r="H250" s="97"/>
      <c r="I250" s="97"/>
      <c r="J250" s="97"/>
      <c r="K250" s="97"/>
      <c r="L250" s="71">
        <v>0</v>
      </c>
      <c r="M250" s="71">
        <v>0</v>
      </c>
      <c r="N250" s="71">
        <v>0</v>
      </c>
      <c r="O250" s="115"/>
      <c r="P250" s="72"/>
      <c r="Q250" s="72"/>
    </row>
    <row r="251" spans="1:17" s="69" customFormat="1" ht="33.75">
      <c r="A251" s="112"/>
      <c r="B251" s="114"/>
      <c r="C251" s="115"/>
      <c r="D251" s="70" t="s">
        <v>1</v>
      </c>
      <c r="E251" s="71">
        <f t="shared" ref="E251:E252" si="50">F251+G251+L251+M251+N251</f>
        <v>0</v>
      </c>
      <c r="F251" s="71">
        <v>0</v>
      </c>
      <c r="G251" s="97">
        <v>0</v>
      </c>
      <c r="H251" s="97"/>
      <c r="I251" s="97"/>
      <c r="J251" s="97"/>
      <c r="K251" s="97"/>
      <c r="L251" s="71">
        <v>0</v>
      </c>
      <c r="M251" s="71">
        <v>0</v>
      </c>
      <c r="N251" s="71">
        <v>0</v>
      </c>
      <c r="O251" s="115"/>
      <c r="P251" s="72"/>
      <c r="Q251" s="72"/>
    </row>
    <row r="252" spans="1:17" s="69" customFormat="1" ht="33.75">
      <c r="A252" s="112"/>
      <c r="B252" s="114"/>
      <c r="C252" s="115"/>
      <c r="D252" s="70" t="s">
        <v>22</v>
      </c>
      <c r="E252" s="71">
        <f t="shared" si="50"/>
        <v>807.59400000000005</v>
      </c>
      <c r="F252" s="71">
        <v>807.59400000000005</v>
      </c>
      <c r="G252" s="97">
        <v>0</v>
      </c>
      <c r="H252" s="97"/>
      <c r="I252" s="97"/>
      <c r="J252" s="97"/>
      <c r="K252" s="97"/>
      <c r="L252" s="71">
        <v>0</v>
      </c>
      <c r="M252" s="71">
        <v>0</v>
      </c>
      <c r="N252" s="71">
        <v>0</v>
      </c>
      <c r="O252" s="115"/>
      <c r="P252" s="72"/>
      <c r="Q252" s="72"/>
    </row>
    <row r="253" spans="1:17" s="69" customFormat="1" ht="22.5">
      <c r="A253" s="112"/>
      <c r="B253" s="114"/>
      <c r="C253" s="115"/>
      <c r="D253" s="70" t="s">
        <v>2</v>
      </c>
      <c r="E253" s="71">
        <v>0</v>
      </c>
      <c r="F253" s="71">
        <v>0</v>
      </c>
      <c r="G253" s="97">
        <v>0</v>
      </c>
      <c r="H253" s="97"/>
      <c r="I253" s="97"/>
      <c r="J253" s="97"/>
      <c r="K253" s="97"/>
      <c r="L253" s="71">
        <v>0</v>
      </c>
      <c r="M253" s="71">
        <v>0</v>
      </c>
      <c r="N253" s="71">
        <v>0</v>
      </c>
      <c r="O253" s="115"/>
      <c r="P253" s="72"/>
      <c r="Q253" s="72"/>
    </row>
    <row r="254" spans="1:17" s="69" customFormat="1" ht="15" customHeight="1">
      <c r="A254" s="112"/>
      <c r="B254" s="113" t="s">
        <v>285</v>
      </c>
      <c r="C254" s="112"/>
      <c r="D254" s="112"/>
      <c r="E254" s="102" t="s">
        <v>67</v>
      </c>
      <c r="F254" s="102" t="s">
        <v>68</v>
      </c>
      <c r="G254" s="102" t="s">
        <v>4</v>
      </c>
      <c r="H254" s="101" t="s">
        <v>298</v>
      </c>
      <c r="I254" s="101"/>
      <c r="J254" s="101"/>
      <c r="K254" s="101"/>
      <c r="L254" s="102" t="s">
        <v>3</v>
      </c>
      <c r="M254" s="102" t="s">
        <v>69</v>
      </c>
      <c r="N254" s="102" t="s">
        <v>70</v>
      </c>
      <c r="O254" s="70"/>
      <c r="P254" s="72"/>
      <c r="Q254" s="72"/>
    </row>
    <row r="255" spans="1:17" s="69" customFormat="1" ht="22.5">
      <c r="A255" s="112"/>
      <c r="B255" s="113"/>
      <c r="C255" s="112"/>
      <c r="D255" s="112"/>
      <c r="E255" s="102"/>
      <c r="F255" s="102"/>
      <c r="G255" s="102"/>
      <c r="H255" s="73" t="s">
        <v>294</v>
      </c>
      <c r="I255" s="73" t="s">
        <v>295</v>
      </c>
      <c r="J255" s="73" t="s">
        <v>296</v>
      </c>
      <c r="K255" s="73" t="s">
        <v>297</v>
      </c>
      <c r="L255" s="102"/>
      <c r="M255" s="102"/>
      <c r="N255" s="102"/>
      <c r="O255" s="70"/>
      <c r="P255" s="72"/>
      <c r="Q255" s="72"/>
    </row>
    <row r="256" spans="1:17" s="69" customFormat="1">
      <c r="A256" s="112"/>
      <c r="B256" s="113"/>
      <c r="C256" s="112"/>
      <c r="D256" s="112"/>
      <c r="E256" s="62">
        <v>1</v>
      </c>
      <c r="F256" s="62">
        <v>1</v>
      </c>
      <c r="G256" s="62">
        <v>0</v>
      </c>
      <c r="H256" s="62">
        <v>0</v>
      </c>
      <c r="I256" s="62">
        <v>0</v>
      </c>
      <c r="J256" s="62">
        <v>0</v>
      </c>
      <c r="K256" s="62">
        <v>0</v>
      </c>
      <c r="L256" s="62">
        <v>0</v>
      </c>
      <c r="M256" s="62">
        <v>0</v>
      </c>
      <c r="N256" s="62">
        <v>0</v>
      </c>
      <c r="O256" s="70"/>
      <c r="P256" s="72"/>
      <c r="Q256" s="72"/>
    </row>
    <row r="257" spans="1:17" s="69" customFormat="1" ht="15" customHeight="1">
      <c r="A257" s="112" t="s">
        <v>362</v>
      </c>
      <c r="B257" s="114" t="s">
        <v>49</v>
      </c>
      <c r="C257" s="115"/>
      <c r="D257" s="70" t="s">
        <v>21</v>
      </c>
      <c r="E257" s="71">
        <f>E258+E259+E260+E261</f>
        <v>2811.9319999999998</v>
      </c>
      <c r="F257" s="71">
        <f>F258+F259+F260+F261</f>
        <v>2811.9319999999998</v>
      </c>
      <c r="G257" s="97">
        <v>0</v>
      </c>
      <c r="H257" s="97"/>
      <c r="I257" s="97"/>
      <c r="J257" s="97"/>
      <c r="K257" s="97"/>
      <c r="L257" s="71">
        <v>0</v>
      </c>
      <c r="M257" s="71">
        <v>0</v>
      </c>
      <c r="N257" s="71">
        <v>0</v>
      </c>
      <c r="O257" s="115"/>
      <c r="P257" s="72"/>
      <c r="Q257" s="72"/>
    </row>
    <row r="258" spans="1:17" s="69" customFormat="1" ht="22.5">
      <c r="A258" s="112"/>
      <c r="B258" s="114"/>
      <c r="C258" s="115"/>
      <c r="D258" s="70" t="s">
        <v>28</v>
      </c>
      <c r="E258" s="71">
        <f>F258+G258+L258+M258+N258</f>
        <v>2455.768</v>
      </c>
      <c r="F258" s="71">
        <v>2455.768</v>
      </c>
      <c r="G258" s="97">
        <v>0</v>
      </c>
      <c r="H258" s="97"/>
      <c r="I258" s="97"/>
      <c r="J258" s="97"/>
      <c r="K258" s="97"/>
      <c r="L258" s="71">
        <v>0</v>
      </c>
      <c r="M258" s="71">
        <v>0</v>
      </c>
      <c r="N258" s="71">
        <v>0</v>
      </c>
      <c r="O258" s="115"/>
      <c r="P258" s="72"/>
      <c r="Q258" s="72"/>
    </row>
    <row r="259" spans="1:17" s="69" customFormat="1" ht="33.75">
      <c r="A259" s="112"/>
      <c r="B259" s="114"/>
      <c r="C259" s="115"/>
      <c r="D259" s="70" t="s">
        <v>1</v>
      </c>
      <c r="E259" s="71">
        <v>0</v>
      </c>
      <c r="F259" s="71">
        <v>0</v>
      </c>
      <c r="G259" s="97">
        <v>0</v>
      </c>
      <c r="H259" s="97"/>
      <c r="I259" s="97"/>
      <c r="J259" s="97"/>
      <c r="K259" s="97"/>
      <c r="L259" s="71">
        <v>0</v>
      </c>
      <c r="M259" s="71">
        <v>0</v>
      </c>
      <c r="N259" s="71">
        <v>0</v>
      </c>
      <c r="O259" s="115"/>
      <c r="P259" s="72"/>
      <c r="Q259" s="72"/>
    </row>
    <row r="260" spans="1:17" s="69" customFormat="1" ht="33.75">
      <c r="A260" s="112"/>
      <c r="B260" s="114"/>
      <c r="C260" s="115"/>
      <c r="D260" s="70" t="s">
        <v>22</v>
      </c>
      <c r="E260" s="71">
        <f>F260+G260+L260+M260+N260</f>
        <v>356.16399999999999</v>
      </c>
      <c r="F260" s="71">
        <v>356.16399999999999</v>
      </c>
      <c r="G260" s="97">
        <v>0</v>
      </c>
      <c r="H260" s="97"/>
      <c r="I260" s="97"/>
      <c r="J260" s="97"/>
      <c r="K260" s="97"/>
      <c r="L260" s="71">
        <v>0</v>
      </c>
      <c r="M260" s="71">
        <v>0</v>
      </c>
      <c r="N260" s="71">
        <v>0</v>
      </c>
      <c r="O260" s="115"/>
      <c r="P260" s="72"/>
      <c r="Q260" s="72"/>
    </row>
    <row r="261" spans="1:17" s="69" customFormat="1" ht="22.5">
      <c r="A261" s="112"/>
      <c r="B261" s="114"/>
      <c r="C261" s="115"/>
      <c r="D261" s="70" t="s">
        <v>2</v>
      </c>
      <c r="E261" s="71">
        <v>0</v>
      </c>
      <c r="F261" s="71">
        <v>0</v>
      </c>
      <c r="G261" s="97">
        <v>0</v>
      </c>
      <c r="H261" s="97"/>
      <c r="I261" s="97"/>
      <c r="J261" s="97"/>
      <c r="K261" s="97"/>
      <c r="L261" s="71">
        <v>0</v>
      </c>
      <c r="M261" s="71">
        <v>0</v>
      </c>
      <c r="N261" s="71">
        <v>0</v>
      </c>
      <c r="O261" s="115"/>
      <c r="P261" s="72"/>
      <c r="Q261" s="72"/>
    </row>
    <row r="262" spans="1:17" s="69" customFormat="1" ht="15" customHeight="1">
      <c r="A262" s="112"/>
      <c r="B262" s="113" t="s">
        <v>286</v>
      </c>
      <c r="C262" s="112"/>
      <c r="D262" s="112"/>
      <c r="E262" s="102" t="s">
        <v>67</v>
      </c>
      <c r="F262" s="102" t="s">
        <v>68</v>
      </c>
      <c r="G262" s="102" t="s">
        <v>4</v>
      </c>
      <c r="H262" s="101" t="s">
        <v>298</v>
      </c>
      <c r="I262" s="101"/>
      <c r="J262" s="101"/>
      <c r="K262" s="101"/>
      <c r="L262" s="102" t="s">
        <v>3</v>
      </c>
      <c r="M262" s="102" t="s">
        <v>69</v>
      </c>
      <c r="N262" s="102" t="s">
        <v>70</v>
      </c>
      <c r="O262" s="70"/>
      <c r="P262" s="72"/>
      <c r="Q262" s="72"/>
    </row>
    <row r="263" spans="1:17" s="69" customFormat="1" ht="22.5">
      <c r="A263" s="112"/>
      <c r="B263" s="113"/>
      <c r="C263" s="112"/>
      <c r="D263" s="112"/>
      <c r="E263" s="102"/>
      <c r="F263" s="102"/>
      <c r="G263" s="102"/>
      <c r="H263" s="73" t="s">
        <v>294</v>
      </c>
      <c r="I263" s="73" t="s">
        <v>295</v>
      </c>
      <c r="J263" s="73" t="s">
        <v>296</v>
      </c>
      <c r="K263" s="73" t="s">
        <v>297</v>
      </c>
      <c r="L263" s="102"/>
      <c r="M263" s="102"/>
      <c r="N263" s="102"/>
      <c r="O263" s="70"/>
      <c r="P263" s="72"/>
      <c r="Q263" s="72"/>
    </row>
    <row r="264" spans="1:17" s="69" customFormat="1">
      <c r="A264" s="112"/>
      <c r="B264" s="113"/>
      <c r="C264" s="112"/>
      <c r="D264" s="112"/>
      <c r="E264" s="62">
        <v>1</v>
      </c>
      <c r="F264" s="62">
        <v>1</v>
      </c>
      <c r="G264" s="62">
        <v>0</v>
      </c>
      <c r="H264" s="62">
        <v>0</v>
      </c>
      <c r="I264" s="62">
        <v>0</v>
      </c>
      <c r="J264" s="62">
        <v>0</v>
      </c>
      <c r="K264" s="62">
        <v>0</v>
      </c>
      <c r="L264" s="62">
        <v>0</v>
      </c>
      <c r="M264" s="62">
        <v>0</v>
      </c>
      <c r="N264" s="62">
        <v>0</v>
      </c>
      <c r="O264" s="70"/>
      <c r="P264" s="72"/>
      <c r="Q264" s="72"/>
    </row>
    <row r="265" spans="1:17" ht="15" customHeight="1">
      <c r="A265" s="112" t="s">
        <v>363</v>
      </c>
      <c r="B265" s="114" t="s">
        <v>50</v>
      </c>
      <c r="C265" s="115"/>
      <c r="D265" s="70" t="s">
        <v>21</v>
      </c>
      <c r="E265" s="71">
        <v>0</v>
      </c>
      <c r="F265" s="71">
        <v>0</v>
      </c>
      <c r="G265" s="97">
        <v>0</v>
      </c>
      <c r="H265" s="97"/>
      <c r="I265" s="97"/>
      <c r="J265" s="97"/>
      <c r="K265" s="97"/>
      <c r="L265" s="71">
        <v>0</v>
      </c>
      <c r="M265" s="71">
        <v>0</v>
      </c>
      <c r="N265" s="71">
        <v>0</v>
      </c>
      <c r="O265" s="115"/>
      <c r="P265" s="72"/>
      <c r="Q265" s="72"/>
    </row>
    <row r="266" spans="1:17" ht="22.5">
      <c r="A266" s="112"/>
      <c r="B266" s="114"/>
      <c r="C266" s="115"/>
      <c r="D266" s="70" t="s">
        <v>28</v>
      </c>
      <c r="E266" s="71">
        <v>0</v>
      </c>
      <c r="F266" s="71">
        <v>0</v>
      </c>
      <c r="G266" s="97">
        <v>0</v>
      </c>
      <c r="H266" s="97"/>
      <c r="I266" s="97"/>
      <c r="J266" s="97"/>
      <c r="K266" s="97"/>
      <c r="L266" s="71">
        <v>0</v>
      </c>
      <c r="M266" s="71">
        <v>0</v>
      </c>
      <c r="N266" s="71">
        <v>0</v>
      </c>
      <c r="O266" s="115"/>
      <c r="P266" s="72"/>
      <c r="Q266" s="72"/>
    </row>
    <row r="267" spans="1:17" ht="33.75">
      <c r="A267" s="112"/>
      <c r="B267" s="114"/>
      <c r="C267" s="115"/>
      <c r="D267" s="70" t="s">
        <v>1</v>
      </c>
      <c r="E267" s="71">
        <v>0</v>
      </c>
      <c r="F267" s="71">
        <v>0</v>
      </c>
      <c r="G267" s="97">
        <v>0</v>
      </c>
      <c r="H267" s="97"/>
      <c r="I267" s="97"/>
      <c r="J267" s="97"/>
      <c r="K267" s="97"/>
      <c r="L267" s="71">
        <v>0</v>
      </c>
      <c r="M267" s="71">
        <v>0</v>
      </c>
      <c r="N267" s="71">
        <v>0</v>
      </c>
      <c r="O267" s="115"/>
      <c r="P267" s="72"/>
      <c r="Q267" s="72"/>
    </row>
    <row r="268" spans="1:17" ht="33.75">
      <c r="A268" s="112"/>
      <c r="B268" s="114"/>
      <c r="C268" s="115"/>
      <c r="D268" s="70" t="s">
        <v>22</v>
      </c>
      <c r="E268" s="71">
        <v>0</v>
      </c>
      <c r="F268" s="71">
        <v>0</v>
      </c>
      <c r="G268" s="97">
        <v>0</v>
      </c>
      <c r="H268" s="97"/>
      <c r="I268" s="97"/>
      <c r="J268" s="97"/>
      <c r="K268" s="97"/>
      <c r="L268" s="71">
        <v>0</v>
      </c>
      <c r="M268" s="71">
        <v>0</v>
      </c>
      <c r="N268" s="71">
        <v>0</v>
      </c>
      <c r="O268" s="115"/>
      <c r="P268" s="72"/>
      <c r="Q268" s="72"/>
    </row>
    <row r="269" spans="1:17" ht="22.5">
      <c r="A269" s="112"/>
      <c r="B269" s="114"/>
      <c r="C269" s="115"/>
      <c r="D269" s="70" t="s">
        <v>2</v>
      </c>
      <c r="E269" s="71">
        <v>0</v>
      </c>
      <c r="F269" s="71">
        <v>0</v>
      </c>
      <c r="G269" s="97">
        <v>0</v>
      </c>
      <c r="H269" s="97"/>
      <c r="I269" s="97"/>
      <c r="J269" s="97"/>
      <c r="K269" s="97"/>
      <c r="L269" s="71">
        <v>0</v>
      </c>
      <c r="M269" s="71">
        <v>0</v>
      </c>
      <c r="N269" s="71">
        <v>0</v>
      </c>
      <c r="O269" s="115"/>
      <c r="P269" s="72"/>
      <c r="Q269" s="72"/>
    </row>
    <row r="270" spans="1:17" ht="15" customHeight="1">
      <c r="A270" s="112"/>
      <c r="B270" s="113" t="s">
        <v>242</v>
      </c>
      <c r="C270" s="112"/>
      <c r="D270" s="112"/>
      <c r="E270" s="102" t="s">
        <v>67</v>
      </c>
      <c r="F270" s="102" t="s">
        <v>68</v>
      </c>
      <c r="G270" s="102" t="s">
        <v>4</v>
      </c>
      <c r="H270" s="101" t="s">
        <v>298</v>
      </c>
      <c r="I270" s="101"/>
      <c r="J270" s="101"/>
      <c r="K270" s="101"/>
      <c r="L270" s="102" t="s">
        <v>3</v>
      </c>
      <c r="M270" s="102" t="s">
        <v>69</v>
      </c>
      <c r="N270" s="102" t="s">
        <v>70</v>
      </c>
      <c r="O270" s="70"/>
      <c r="P270" s="72"/>
      <c r="Q270" s="72"/>
    </row>
    <row r="271" spans="1:17" ht="22.5">
      <c r="A271" s="112"/>
      <c r="B271" s="113"/>
      <c r="C271" s="112"/>
      <c r="D271" s="112"/>
      <c r="E271" s="102"/>
      <c r="F271" s="102"/>
      <c r="G271" s="102"/>
      <c r="H271" s="73" t="s">
        <v>294</v>
      </c>
      <c r="I271" s="73" t="s">
        <v>295</v>
      </c>
      <c r="J271" s="73" t="s">
        <v>296</v>
      </c>
      <c r="K271" s="73" t="s">
        <v>297</v>
      </c>
      <c r="L271" s="102"/>
      <c r="M271" s="102"/>
      <c r="N271" s="102"/>
      <c r="O271" s="70"/>
      <c r="P271" s="72"/>
      <c r="Q271" s="72"/>
    </row>
    <row r="272" spans="1:17">
      <c r="A272" s="112"/>
      <c r="B272" s="113"/>
      <c r="C272" s="112"/>
      <c r="D272" s="112"/>
      <c r="E272" s="62">
        <v>0</v>
      </c>
      <c r="F272" s="62">
        <v>0</v>
      </c>
      <c r="G272" s="62">
        <v>0</v>
      </c>
      <c r="H272" s="62">
        <v>0</v>
      </c>
      <c r="I272" s="62">
        <v>0</v>
      </c>
      <c r="J272" s="62">
        <v>0</v>
      </c>
      <c r="K272" s="62">
        <v>0</v>
      </c>
      <c r="L272" s="62">
        <v>0</v>
      </c>
      <c r="M272" s="62">
        <v>0</v>
      </c>
      <c r="N272" s="62">
        <v>0</v>
      </c>
      <c r="O272" s="70"/>
      <c r="P272" s="72"/>
      <c r="Q272" s="72"/>
    </row>
    <row r="273" spans="1:17" ht="15" customHeight="1">
      <c r="A273" s="112" t="s">
        <v>364</v>
      </c>
      <c r="B273" s="114" t="s">
        <v>51</v>
      </c>
      <c r="C273" s="115"/>
      <c r="D273" s="70" t="s">
        <v>21</v>
      </c>
      <c r="E273" s="74">
        <v>0</v>
      </c>
      <c r="F273" s="150" t="s">
        <v>72</v>
      </c>
      <c r="G273" s="151"/>
      <c r="H273" s="151"/>
      <c r="I273" s="151"/>
      <c r="J273" s="151"/>
      <c r="K273" s="151"/>
      <c r="L273" s="151"/>
      <c r="M273" s="151"/>
      <c r="N273" s="152"/>
      <c r="O273" s="115"/>
      <c r="P273" s="72"/>
      <c r="Q273" s="72"/>
    </row>
    <row r="274" spans="1:17" ht="22.5">
      <c r="A274" s="112"/>
      <c r="B274" s="114"/>
      <c r="C274" s="115"/>
      <c r="D274" s="70" t="s">
        <v>28</v>
      </c>
      <c r="E274" s="74">
        <v>0</v>
      </c>
      <c r="F274" s="153"/>
      <c r="G274" s="154"/>
      <c r="H274" s="154"/>
      <c r="I274" s="154"/>
      <c r="J274" s="154"/>
      <c r="K274" s="154"/>
      <c r="L274" s="154"/>
      <c r="M274" s="154"/>
      <c r="N274" s="155"/>
      <c r="O274" s="115"/>
      <c r="P274" s="72"/>
      <c r="Q274" s="72"/>
    </row>
    <row r="275" spans="1:17" ht="33.75">
      <c r="A275" s="112"/>
      <c r="B275" s="114"/>
      <c r="C275" s="115"/>
      <c r="D275" s="70" t="s">
        <v>1</v>
      </c>
      <c r="E275" s="74">
        <v>0</v>
      </c>
      <c r="F275" s="153"/>
      <c r="G275" s="154"/>
      <c r="H275" s="154"/>
      <c r="I275" s="154"/>
      <c r="J275" s="154"/>
      <c r="K275" s="154"/>
      <c r="L275" s="154"/>
      <c r="M275" s="154"/>
      <c r="N275" s="155"/>
      <c r="O275" s="115"/>
      <c r="P275" s="72"/>
      <c r="Q275" s="72"/>
    </row>
    <row r="276" spans="1:17" ht="33.75">
      <c r="A276" s="112"/>
      <c r="B276" s="114"/>
      <c r="C276" s="115"/>
      <c r="D276" s="70" t="s">
        <v>22</v>
      </c>
      <c r="E276" s="74">
        <v>0</v>
      </c>
      <c r="F276" s="153"/>
      <c r="G276" s="154"/>
      <c r="H276" s="154"/>
      <c r="I276" s="154"/>
      <c r="J276" s="154"/>
      <c r="K276" s="154"/>
      <c r="L276" s="154"/>
      <c r="M276" s="154"/>
      <c r="N276" s="155"/>
      <c r="O276" s="115"/>
      <c r="P276" s="72"/>
      <c r="Q276" s="72"/>
    </row>
    <row r="277" spans="1:17" ht="24.75" customHeight="1">
      <c r="A277" s="112"/>
      <c r="B277" s="114"/>
      <c r="C277" s="115"/>
      <c r="D277" s="70" t="s">
        <v>2</v>
      </c>
      <c r="E277" s="74">
        <v>0</v>
      </c>
      <c r="F277" s="156"/>
      <c r="G277" s="157"/>
      <c r="H277" s="157"/>
      <c r="I277" s="157"/>
      <c r="J277" s="157"/>
      <c r="K277" s="157"/>
      <c r="L277" s="157"/>
      <c r="M277" s="157"/>
      <c r="N277" s="158"/>
      <c r="O277" s="115"/>
      <c r="P277" s="72"/>
      <c r="Q277" s="72"/>
    </row>
    <row r="278" spans="1:17" ht="15" customHeight="1">
      <c r="A278" s="112"/>
      <c r="B278" s="113" t="s">
        <v>243</v>
      </c>
      <c r="C278" s="112"/>
      <c r="D278" s="112"/>
      <c r="E278" s="102" t="s">
        <v>67</v>
      </c>
      <c r="F278" s="102" t="s">
        <v>68</v>
      </c>
      <c r="G278" s="102" t="s">
        <v>4</v>
      </c>
      <c r="H278" s="101" t="s">
        <v>298</v>
      </c>
      <c r="I278" s="101"/>
      <c r="J278" s="101"/>
      <c r="K278" s="101"/>
      <c r="L278" s="102" t="s">
        <v>3</v>
      </c>
      <c r="M278" s="102" t="s">
        <v>69</v>
      </c>
      <c r="N278" s="102" t="s">
        <v>70</v>
      </c>
      <c r="O278" s="70"/>
      <c r="P278" s="72"/>
      <c r="Q278" s="72"/>
    </row>
    <row r="279" spans="1:17" ht="22.5">
      <c r="A279" s="112"/>
      <c r="B279" s="113"/>
      <c r="C279" s="112"/>
      <c r="D279" s="112"/>
      <c r="E279" s="102"/>
      <c r="F279" s="102"/>
      <c r="G279" s="102"/>
      <c r="H279" s="73" t="s">
        <v>294</v>
      </c>
      <c r="I279" s="73" t="s">
        <v>295</v>
      </c>
      <c r="J279" s="73" t="s">
        <v>296</v>
      </c>
      <c r="K279" s="73" t="s">
        <v>297</v>
      </c>
      <c r="L279" s="102"/>
      <c r="M279" s="102"/>
      <c r="N279" s="102"/>
      <c r="O279" s="70"/>
      <c r="P279" s="72"/>
      <c r="Q279" s="72"/>
    </row>
    <row r="280" spans="1:17">
      <c r="A280" s="112"/>
      <c r="B280" s="113"/>
      <c r="C280" s="112"/>
      <c r="D280" s="112"/>
      <c r="E280" s="62">
        <v>0</v>
      </c>
      <c r="F280" s="62">
        <v>0</v>
      </c>
      <c r="G280" s="62">
        <v>0</v>
      </c>
      <c r="H280" s="62">
        <v>0</v>
      </c>
      <c r="I280" s="62">
        <v>0</v>
      </c>
      <c r="J280" s="62">
        <v>0</v>
      </c>
      <c r="K280" s="62">
        <v>0</v>
      </c>
      <c r="L280" s="62">
        <v>0</v>
      </c>
      <c r="M280" s="62">
        <v>0</v>
      </c>
      <c r="N280" s="62">
        <v>0</v>
      </c>
      <c r="O280" s="70"/>
      <c r="P280" s="72"/>
      <c r="Q280" s="72"/>
    </row>
    <row r="281" spans="1:17" ht="15" customHeight="1">
      <c r="A281" s="112" t="s">
        <v>365</v>
      </c>
      <c r="B281" s="114" t="s">
        <v>86</v>
      </c>
      <c r="C281" s="115"/>
      <c r="D281" s="70" t="s">
        <v>21</v>
      </c>
      <c r="E281" s="74">
        <v>0</v>
      </c>
      <c r="F281" s="150" t="s">
        <v>72</v>
      </c>
      <c r="G281" s="151"/>
      <c r="H281" s="151"/>
      <c r="I281" s="151"/>
      <c r="J281" s="151"/>
      <c r="K281" s="151"/>
      <c r="L281" s="151"/>
      <c r="M281" s="151"/>
      <c r="N281" s="152"/>
      <c r="O281" s="115"/>
      <c r="P281" s="72"/>
      <c r="Q281" s="72"/>
    </row>
    <row r="282" spans="1:17" ht="22.5">
      <c r="A282" s="112"/>
      <c r="B282" s="114"/>
      <c r="C282" s="115"/>
      <c r="D282" s="70" t="s">
        <v>28</v>
      </c>
      <c r="E282" s="74">
        <v>0</v>
      </c>
      <c r="F282" s="153"/>
      <c r="G282" s="154"/>
      <c r="H282" s="154"/>
      <c r="I282" s="154"/>
      <c r="J282" s="154"/>
      <c r="K282" s="154"/>
      <c r="L282" s="154"/>
      <c r="M282" s="154"/>
      <c r="N282" s="155"/>
      <c r="O282" s="115"/>
      <c r="P282" s="72"/>
      <c r="Q282" s="72"/>
    </row>
    <row r="283" spans="1:17" ht="33.75">
      <c r="A283" s="112"/>
      <c r="B283" s="114"/>
      <c r="C283" s="115"/>
      <c r="D283" s="70" t="s">
        <v>1</v>
      </c>
      <c r="E283" s="74">
        <v>0</v>
      </c>
      <c r="F283" s="153"/>
      <c r="G283" s="154"/>
      <c r="H283" s="154"/>
      <c r="I283" s="154"/>
      <c r="J283" s="154"/>
      <c r="K283" s="154"/>
      <c r="L283" s="154"/>
      <c r="M283" s="154"/>
      <c r="N283" s="155"/>
      <c r="O283" s="115"/>
      <c r="P283" s="72"/>
      <c r="Q283" s="72"/>
    </row>
    <row r="284" spans="1:17" ht="33.75">
      <c r="A284" s="112"/>
      <c r="B284" s="114"/>
      <c r="C284" s="115"/>
      <c r="D284" s="70" t="s">
        <v>22</v>
      </c>
      <c r="E284" s="74">
        <v>0</v>
      </c>
      <c r="F284" s="153"/>
      <c r="G284" s="154"/>
      <c r="H284" s="154"/>
      <c r="I284" s="154"/>
      <c r="J284" s="154"/>
      <c r="K284" s="154"/>
      <c r="L284" s="154"/>
      <c r="M284" s="154"/>
      <c r="N284" s="155"/>
      <c r="O284" s="115"/>
      <c r="P284" s="72"/>
      <c r="Q284" s="72"/>
    </row>
    <row r="285" spans="1:17" ht="45.75" customHeight="1">
      <c r="A285" s="112"/>
      <c r="B285" s="114"/>
      <c r="C285" s="115"/>
      <c r="D285" s="70" t="s">
        <v>2</v>
      </c>
      <c r="E285" s="74">
        <v>0</v>
      </c>
      <c r="F285" s="156"/>
      <c r="G285" s="157"/>
      <c r="H285" s="157"/>
      <c r="I285" s="157"/>
      <c r="J285" s="157"/>
      <c r="K285" s="157"/>
      <c r="L285" s="157"/>
      <c r="M285" s="157"/>
      <c r="N285" s="158"/>
      <c r="O285" s="115"/>
      <c r="P285" s="72"/>
      <c r="Q285" s="72"/>
    </row>
    <row r="286" spans="1:17" ht="24" customHeight="1">
      <c r="A286" s="112"/>
      <c r="B286" s="113" t="s">
        <v>244</v>
      </c>
      <c r="C286" s="112"/>
      <c r="D286" s="112"/>
      <c r="E286" s="102" t="s">
        <v>67</v>
      </c>
      <c r="F286" s="102" t="s">
        <v>68</v>
      </c>
      <c r="G286" s="102" t="s">
        <v>4</v>
      </c>
      <c r="H286" s="101" t="s">
        <v>298</v>
      </c>
      <c r="I286" s="101"/>
      <c r="J286" s="101"/>
      <c r="K286" s="101"/>
      <c r="L286" s="102" t="s">
        <v>3</v>
      </c>
      <c r="M286" s="102" t="s">
        <v>69</v>
      </c>
      <c r="N286" s="102" t="s">
        <v>70</v>
      </c>
      <c r="O286" s="70"/>
      <c r="P286" s="72"/>
      <c r="Q286" s="72"/>
    </row>
    <row r="287" spans="1:17" ht="20.25" customHeight="1">
      <c r="A287" s="112"/>
      <c r="B287" s="113"/>
      <c r="C287" s="112"/>
      <c r="D287" s="112"/>
      <c r="E287" s="102"/>
      <c r="F287" s="102"/>
      <c r="G287" s="102"/>
      <c r="H287" s="73" t="s">
        <v>294</v>
      </c>
      <c r="I287" s="73" t="s">
        <v>295</v>
      </c>
      <c r="J287" s="73" t="s">
        <v>296</v>
      </c>
      <c r="K287" s="73" t="s">
        <v>297</v>
      </c>
      <c r="L287" s="102"/>
      <c r="M287" s="102"/>
      <c r="N287" s="102"/>
      <c r="O287" s="70"/>
      <c r="P287" s="72"/>
      <c r="Q287" s="72"/>
    </row>
    <row r="288" spans="1:17">
      <c r="A288" s="112"/>
      <c r="B288" s="113"/>
      <c r="C288" s="112"/>
      <c r="D288" s="112"/>
      <c r="E288" s="62">
        <v>0</v>
      </c>
      <c r="F288" s="62">
        <v>0</v>
      </c>
      <c r="G288" s="62">
        <v>0</v>
      </c>
      <c r="H288" s="62">
        <v>0</v>
      </c>
      <c r="I288" s="62">
        <v>0</v>
      </c>
      <c r="J288" s="62">
        <v>0</v>
      </c>
      <c r="K288" s="62">
        <v>0</v>
      </c>
      <c r="L288" s="62">
        <v>0</v>
      </c>
      <c r="M288" s="62">
        <v>0</v>
      </c>
      <c r="N288" s="62">
        <v>0</v>
      </c>
      <c r="O288" s="70"/>
      <c r="P288" s="72"/>
      <c r="Q288" s="72"/>
    </row>
    <row r="289" spans="1:15">
      <c r="A289" s="104" t="s">
        <v>366</v>
      </c>
      <c r="B289" s="103" t="s">
        <v>344</v>
      </c>
      <c r="C289" s="116"/>
      <c r="D289" s="54" t="s">
        <v>21</v>
      </c>
      <c r="E289" s="58">
        <v>0</v>
      </c>
      <c r="F289" s="58">
        <v>0</v>
      </c>
      <c r="G289" s="98">
        <v>0</v>
      </c>
      <c r="H289" s="98"/>
      <c r="I289" s="98"/>
      <c r="J289" s="98"/>
      <c r="K289" s="98"/>
      <c r="L289" s="58">
        <v>0</v>
      </c>
      <c r="M289" s="58">
        <v>0</v>
      </c>
      <c r="N289" s="58">
        <v>0</v>
      </c>
      <c r="O289" s="116"/>
    </row>
    <row r="290" spans="1:15" ht="22.5">
      <c r="A290" s="104"/>
      <c r="B290" s="103"/>
      <c r="C290" s="116"/>
      <c r="D290" s="54" t="s">
        <v>28</v>
      </c>
      <c r="E290" s="58">
        <v>0</v>
      </c>
      <c r="F290" s="58">
        <v>0</v>
      </c>
      <c r="G290" s="98">
        <v>0</v>
      </c>
      <c r="H290" s="98"/>
      <c r="I290" s="98"/>
      <c r="J290" s="98"/>
      <c r="K290" s="98"/>
      <c r="L290" s="58">
        <v>0</v>
      </c>
      <c r="M290" s="58">
        <v>0</v>
      </c>
      <c r="N290" s="58">
        <v>0</v>
      </c>
      <c r="O290" s="116"/>
    </row>
    <row r="291" spans="1:15" ht="33.75">
      <c r="A291" s="104"/>
      <c r="B291" s="103"/>
      <c r="C291" s="116"/>
      <c r="D291" s="54" t="s">
        <v>1</v>
      </c>
      <c r="E291" s="58">
        <v>0</v>
      </c>
      <c r="F291" s="58">
        <v>0</v>
      </c>
      <c r="G291" s="98">
        <v>0</v>
      </c>
      <c r="H291" s="98"/>
      <c r="I291" s="98"/>
      <c r="J291" s="98"/>
      <c r="K291" s="98"/>
      <c r="L291" s="58">
        <v>0</v>
      </c>
      <c r="M291" s="58">
        <v>0</v>
      </c>
      <c r="N291" s="58">
        <v>0</v>
      </c>
      <c r="O291" s="116"/>
    </row>
    <row r="292" spans="1:15" ht="33.75">
      <c r="A292" s="104"/>
      <c r="B292" s="103"/>
      <c r="C292" s="116"/>
      <c r="D292" s="54" t="s">
        <v>22</v>
      </c>
      <c r="E292" s="58">
        <v>0</v>
      </c>
      <c r="F292" s="58">
        <v>0</v>
      </c>
      <c r="G292" s="98">
        <v>0</v>
      </c>
      <c r="H292" s="98"/>
      <c r="I292" s="98"/>
      <c r="J292" s="98"/>
      <c r="K292" s="98"/>
      <c r="L292" s="58">
        <v>0</v>
      </c>
      <c r="M292" s="58">
        <v>0</v>
      </c>
      <c r="N292" s="58">
        <v>0</v>
      </c>
      <c r="O292" s="116"/>
    </row>
    <row r="293" spans="1:15" ht="22.5">
      <c r="A293" s="104"/>
      <c r="B293" s="103"/>
      <c r="C293" s="116"/>
      <c r="D293" s="54" t="s">
        <v>2</v>
      </c>
      <c r="E293" s="58">
        <v>0</v>
      </c>
      <c r="F293" s="58">
        <v>0</v>
      </c>
      <c r="G293" s="98">
        <v>0</v>
      </c>
      <c r="H293" s="98"/>
      <c r="I293" s="98"/>
      <c r="J293" s="98"/>
      <c r="K293" s="98"/>
      <c r="L293" s="58">
        <v>0</v>
      </c>
      <c r="M293" s="58">
        <v>0</v>
      </c>
      <c r="N293" s="58">
        <v>0</v>
      </c>
      <c r="O293" s="116"/>
    </row>
    <row r="294" spans="1:15">
      <c r="A294" s="147" t="s">
        <v>56</v>
      </c>
      <c r="B294" s="103" t="s">
        <v>345</v>
      </c>
      <c r="C294" s="116"/>
      <c r="D294" s="54" t="s">
        <v>21</v>
      </c>
      <c r="E294" s="58">
        <v>0</v>
      </c>
      <c r="F294" s="58">
        <v>0</v>
      </c>
      <c r="G294" s="98">
        <v>0</v>
      </c>
      <c r="H294" s="98"/>
      <c r="I294" s="98"/>
      <c r="J294" s="98"/>
      <c r="K294" s="98"/>
      <c r="L294" s="58">
        <v>0</v>
      </c>
      <c r="M294" s="58">
        <v>0</v>
      </c>
      <c r="N294" s="58">
        <v>0</v>
      </c>
      <c r="O294" s="116"/>
    </row>
    <row r="295" spans="1:15" ht="22.5">
      <c r="A295" s="148"/>
      <c r="B295" s="103"/>
      <c r="C295" s="116"/>
      <c r="D295" s="54" t="s">
        <v>28</v>
      </c>
      <c r="E295" s="58">
        <v>0</v>
      </c>
      <c r="F295" s="58">
        <v>0</v>
      </c>
      <c r="G295" s="98">
        <v>0</v>
      </c>
      <c r="H295" s="98"/>
      <c r="I295" s="98"/>
      <c r="J295" s="98"/>
      <c r="K295" s="98"/>
      <c r="L295" s="58">
        <v>0</v>
      </c>
      <c r="M295" s="58">
        <v>0</v>
      </c>
      <c r="N295" s="58">
        <v>0</v>
      </c>
      <c r="O295" s="116"/>
    </row>
    <row r="296" spans="1:15" ht="33.75">
      <c r="A296" s="148"/>
      <c r="B296" s="103"/>
      <c r="C296" s="116"/>
      <c r="D296" s="54" t="s">
        <v>1</v>
      </c>
      <c r="E296" s="58">
        <v>0</v>
      </c>
      <c r="F296" s="58">
        <v>0</v>
      </c>
      <c r="G296" s="98">
        <v>0</v>
      </c>
      <c r="H296" s="98"/>
      <c r="I296" s="98"/>
      <c r="J296" s="98"/>
      <c r="K296" s="98"/>
      <c r="L296" s="58">
        <v>0</v>
      </c>
      <c r="M296" s="58">
        <v>0</v>
      </c>
      <c r="N296" s="58">
        <v>0</v>
      </c>
      <c r="O296" s="116"/>
    </row>
    <row r="297" spans="1:15" ht="33.75">
      <c r="A297" s="148"/>
      <c r="B297" s="103"/>
      <c r="C297" s="116"/>
      <c r="D297" s="54" t="s">
        <v>22</v>
      </c>
      <c r="E297" s="58">
        <v>0</v>
      </c>
      <c r="F297" s="58">
        <v>0</v>
      </c>
      <c r="G297" s="98">
        <v>0</v>
      </c>
      <c r="H297" s="98"/>
      <c r="I297" s="98"/>
      <c r="J297" s="98"/>
      <c r="K297" s="98"/>
      <c r="L297" s="58">
        <v>0</v>
      </c>
      <c r="M297" s="58">
        <v>0</v>
      </c>
      <c r="N297" s="58">
        <v>0</v>
      </c>
      <c r="O297" s="116"/>
    </row>
    <row r="298" spans="1:15" ht="22.5">
      <c r="A298" s="148"/>
      <c r="B298" s="103"/>
      <c r="C298" s="116"/>
      <c r="D298" s="54" t="s">
        <v>2</v>
      </c>
      <c r="E298" s="58">
        <v>0</v>
      </c>
      <c r="F298" s="58">
        <v>0</v>
      </c>
      <c r="G298" s="98">
        <v>0</v>
      </c>
      <c r="H298" s="98"/>
      <c r="I298" s="98"/>
      <c r="J298" s="98"/>
      <c r="K298" s="98"/>
      <c r="L298" s="58">
        <v>0</v>
      </c>
      <c r="M298" s="58">
        <v>0</v>
      </c>
      <c r="N298" s="58">
        <v>0</v>
      </c>
      <c r="O298" s="116"/>
    </row>
    <row r="299" spans="1:15">
      <c r="A299" s="148"/>
      <c r="B299" s="118" t="s">
        <v>376</v>
      </c>
      <c r="C299" s="104"/>
      <c r="D299" s="104"/>
      <c r="E299" s="100" t="s">
        <v>67</v>
      </c>
      <c r="F299" s="100" t="s">
        <v>68</v>
      </c>
      <c r="G299" s="100" t="s">
        <v>4</v>
      </c>
      <c r="H299" s="99" t="s">
        <v>298</v>
      </c>
      <c r="I299" s="99"/>
      <c r="J299" s="99"/>
      <c r="K299" s="99"/>
      <c r="L299" s="100" t="s">
        <v>3</v>
      </c>
      <c r="M299" s="100" t="s">
        <v>69</v>
      </c>
      <c r="N299" s="100" t="s">
        <v>70</v>
      </c>
      <c r="O299" s="54"/>
    </row>
    <row r="300" spans="1:15" ht="22.5">
      <c r="A300" s="148"/>
      <c r="B300" s="118"/>
      <c r="C300" s="104"/>
      <c r="D300" s="104"/>
      <c r="E300" s="100"/>
      <c r="F300" s="100"/>
      <c r="G300" s="100"/>
      <c r="H300" s="52" t="s">
        <v>294</v>
      </c>
      <c r="I300" s="52" t="s">
        <v>295</v>
      </c>
      <c r="J300" s="52" t="s">
        <v>296</v>
      </c>
      <c r="K300" s="52" t="s">
        <v>297</v>
      </c>
      <c r="L300" s="100"/>
      <c r="M300" s="100"/>
      <c r="N300" s="100"/>
      <c r="O300" s="54"/>
    </row>
    <row r="301" spans="1:15">
      <c r="A301" s="149"/>
      <c r="B301" s="118"/>
      <c r="C301" s="104"/>
      <c r="D301" s="104"/>
      <c r="E301" s="53">
        <v>0</v>
      </c>
      <c r="F301" s="53">
        <v>0</v>
      </c>
      <c r="G301" s="53">
        <v>0</v>
      </c>
      <c r="H301" s="53">
        <v>0</v>
      </c>
      <c r="I301" s="53">
        <v>0</v>
      </c>
      <c r="J301" s="53">
        <v>0</v>
      </c>
      <c r="K301" s="53">
        <v>0</v>
      </c>
      <c r="L301" s="53">
        <v>0</v>
      </c>
      <c r="M301" s="53">
        <v>0</v>
      </c>
      <c r="N301" s="53">
        <v>0</v>
      </c>
      <c r="O301" s="54"/>
    </row>
    <row r="302" spans="1:15">
      <c r="A302" s="147" t="s">
        <v>367</v>
      </c>
      <c r="B302" s="159" t="s">
        <v>252</v>
      </c>
      <c r="C302" s="40"/>
      <c r="D302" s="45" t="s">
        <v>21</v>
      </c>
      <c r="E302" s="58">
        <f>E303+E304+E305+E306</f>
        <v>8974.2000000000007</v>
      </c>
      <c r="F302" s="58">
        <f>F303+F304+F305+F306</f>
        <v>2124.1999999999998</v>
      </c>
      <c r="G302" s="122">
        <f>G303+G304+G305+G306</f>
        <v>2224.1999999999998</v>
      </c>
      <c r="H302" s="123"/>
      <c r="I302" s="123"/>
      <c r="J302" s="123"/>
      <c r="K302" s="124"/>
      <c r="L302" s="58">
        <f>L303+L304+L305+L306</f>
        <v>2094</v>
      </c>
      <c r="M302" s="58">
        <f t="shared" ref="M302" si="51">M303+M304+M305+M306</f>
        <v>2531.8000000000002</v>
      </c>
      <c r="N302" s="58">
        <f t="shared" ref="N302" si="52">N303+N304+N305+N306</f>
        <v>0</v>
      </c>
      <c r="O302" s="45"/>
    </row>
    <row r="303" spans="1:15" ht="22.5">
      <c r="A303" s="148"/>
      <c r="B303" s="160"/>
      <c r="C303" s="40"/>
      <c r="D303" s="45" t="s">
        <v>28</v>
      </c>
      <c r="E303" s="58">
        <f>F303+G303+L303+M303+N303</f>
        <v>2843.95001</v>
      </c>
      <c r="F303" s="58">
        <v>531.05001000000004</v>
      </c>
      <c r="G303" s="122">
        <v>523.5</v>
      </c>
      <c r="H303" s="123"/>
      <c r="I303" s="123"/>
      <c r="J303" s="123"/>
      <c r="K303" s="124"/>
      <c r="L303" s="58">
        <v>523.5</v>
      </c>
      <c r="M303" s="58">
        <v>1265.9000000000001</v>
      </c>
      <c r="N303" s="58">
        <v>0</v>
      </c>
      <c r="O303" s="45"/>
    </row>
    <row r="304" spans="1:15" ht="23.25" customHeight="1">
      <c r="A304" s="148"/>
      <c r="B304" s="160"/>
      <c r="C304" s="40"/>
      <c r="D304" s="45" t="s">
        <v>1</v>
      </c>
      <c r="E304" s="58">
        <f>F304+G304+L304+M304+N304</f>
        <v>6130.2499900000003</v>
      </c>
      <c r="F304" s="58">
        <v>1593.1499899999999</v>
      </c>
      <c r="G304" s="122">
        <v>1700.7</v>
      </c>
      <c r="H304" s="123"/>
      <c r="I304" s="123"/>
      <c r="J304" s="123"/>
      <c r="K304" s="124"/>
      <c r="L304" s="58">
        <v>1570.5</v>
      </c>
      <c r="M304" s="58">
        <v>1265.9000000000001</v>
      </c>
      <c r="N304" s="58">
        <v>0</v>
      </c>
      <c r="O304" s="45"/>
    </row>
    <row r="305" spans="1:15" ht="33.75">
      <c r="A305" s="148"/>
      <c r="B305" s="160"/>
      <c r="C305" s="40"/>
      <c r="D305" s="45" t="s">
        <v>22</v>
      </c>
      <c r="E305" s="58">
        <v>0</v>
      </c>
      <c r="F305" s="58">
        <v>0</v>
      </c>
      <c r="G305" s="122">
        <v>0</v>
      </c>
      <c r="H305" s="123"/>
      <c r="I305" s="123"/>
      <c r="J305" s="123"/>
      <c r="K305" s="124"/>
      <c r="L305" s="58">
        <v>0</v>
      </c>
      <c r="M305" s="58">
        <v>0</v>
      </c>
      <c r="N305" s="58">
        <v>0</v>
      </c>
      <c r="O305" s="45"/>
    </row>
    <row r="306" spans="1:15" ht="22.5">
      <c r="A306" s="149"/>
      <c r="B306" s="161"/>
      <c r="C306" s="40"/>
      <c r="D306" s="45" t="s">
        <v>2</v>
      </c>
      <c r="E306" s="58">
        <v>0</v>
      </c>
      <c r="F306" s="58">
        <v>0</v>
      </c>
      <c r="G306" s="122">
        <v>0</v>
      </c>
      <c r="H306" s="123"/>
      <c r="I306" s="123"/>
      <c r="J306" s="123"/>
      <c r="K306" s="124"/>
      <c r="L306" s="58">
        <v>0</v>
      </c>
      <c r="M306" s="58">
        <v>0</v>
      </c>
      <c r="N306" s="58">
        <v>0</v>
      </c>
      <c r="O306" s="45"/>
    </row>
    <row r="307" spans="1:15">
      <c r="A307" s="147" t="s">
        <v>58</v>
      </c>
      <c r="B307" s="159" t="s">
        <v>274</v>
      </c>
      <c r="C307" s="40"/>
      <c r="D307" s="45" t="s">
        <v>21</v>
      </c>
      <c r="E307" s="58">
        <f>E308+E309+E310+E311</f>
        <v>8974.2000000000007</v>
      </c>
      <c r="F307" s="58">
        <f>F308+F309+F310+F311</f>
        <v>2124.1999999999998</v>
      </c>
      <c r="G307" s="122">
        <f>G308+G309+G310+G311</f>
        <v>2224.1999999999998</v>
      </c>
      <c r="H307" s="123"/>
      <c r="I307" s="123"/>
      <c r="J307" s="123"/>
      <c r="K307" s="124"/>
      <c r="L307" s="58">
        <f>L308+L309+L310+L311</f>
        <v>2094</v>
      </c>
      <c r="M307" s="58">
        <f t="shared" ref="M307:N307" si="53">M308+M309+M310+M311</f>
        <v>2531.8000000000002</v>
      </c>
      <c r="N307" s="58">
        <f t="shared" si="53"/>
        <v>0</v>
      </c>
      <c r="O307" s="45"/>
    </row>
    <row r="308" spans="1:15" ht="45" customHeight="1">
      <c r="A308" s="148"/>
      <c r="B308" s="160"/>
      <c r="C308" s="40"/>
      <c r="D308" s="45" t="s">
        <v>28</v>
      </c>
      <c r="E308" s="58">
        <f>F308+G308+L308+M308+N308</f>
        <v>2843.95001</v>
      </c>
      <c r="F308" s="58">
        <v>531.05001000000004</v>
      </c>
      <c r="G308" s="122">
        <v>523.5</v>
      </c>
      <c r="H308" s="123"/>
      <c r="I308" s="123"/>
      <c r="J308" s="123"/>
      <c r="K308" s="124"/>
      <c r="L308" s="58">
        <v>523.5</v>
      </c>
      <c r="M308" s="58">
        <v>1265.9000000000001</v>
      </c>
      <c r="N308" s="58">
        <v>0</v>
      </c>
      <c r="O308" s="45"/>
    </row>
    <row r="309" spans="1:15" ht="37.5" customHeight="1">
      <c r="A309" s="148"/>
      <c r="B309" s="160"/>
      <c r="C309" s="40"/>
      <c r="D309" s="45" t="s">
        <v>1</v>
      </c>
      <c r="E309" s="58">
        <f>F309+G309+L309+M309+N309</f>
        <v>6130.2499900000003</v>
      </c>
      <c r="F309" s="58">
        <v>1593.1499899999999</v>
      </c>
      <c r="G309" s="122">
        <v>1700.7</v>
      </c>
      <c r="H309" s="123"/>
      <c r="I309" s="123"/>
      <c r="J309" s="123"/>
      <c r="K309" s="124"/>
      <c r="L309" s="58">
        <v>1570.5</v>
      </c>
      <c r="M309" s="58">
        <v>1265.9000000000001</v>
      </c>
      <c r="N309" s="58">
        <v>0</v>
      </c>
      <c r="O309" s="45"/>
    </row>
    <row r="310" spans="1:15" ht="38.450000000000003" customHeight="1">
      <c r="A310" s="148"/>
      <c r="B310" s="160"/>
      <c r="C310" s="40"/>
      <c r="D310" s="45" t="s">
        <v>22</v>
      </c>
      <c r="E310" s="58">
        <v>0</v>
      </c>
      <c r="F310" s="58">
        <v>0</v>
      </c>
      <c r="G310" s="122">
        <v>0</v>
      </c>
      <c r="H310" s="123"/>
      <c r="I310" s="123"/>
      <c r="J310" s="123"/>
      <c r="K310" s="124"/>
      <c r="L310" s="58">
        <v>0</v>
      </c>
      <c r="M310" s="58">
        <v>0</v>
      </c>
      <c r="N310" s="58">
        <v>0</v>
      </c>
      <c r="O310" s="45"/>
    </row>
    <row r="311" spans="1:15" ht="88.5" customHeight="1">
      <c r="A311" s="148"/>
      <c r="B311" s="161"/>
      <c r="C311" s="40"/>
      <c r="D311" s="45" t="s">
        <v>2</v>
      </c>
      <c r="E311" s="58">
        <v>0</v>
      </c>
      <c r="F311" s="58">
        <v>0</v>
      </c>
      <c r="G311" s="122">
        <v>0</v>
      </c>
      <c r="H311" s="123"/>
      <c r="I311" s="123"/>
      <c r="J311" s="123"/>
      <c r="K311" s="124"/>
      <c r="L311" s="58">
        <v>0</v>
      </c>
      <c r="M311" s="58">
        <v>0</v>
      </c>
      <c r="N311" s="58">
        <v>0</v>
      </c>
      <c r="O311" s="45"/>
    </row>
    <row r="312" spans="1:15" ht="15" customHeight="1">
      <c r="A312" s="148"/>
      <c r="B312" s="118" t="s">
        <v>300</v>
      </c>
      <c r="C312" s="104"/>
      <c r="D312" s="104"/>
      <c r="E312" s="100" t="s">
        <v>67</v>
      </c>
      <c r="F312" s="100" t="s">
        <v>68</v>
      </c>
      <c r="G312" s="100" t="s">
        <v>4</v>
      </c>
      <c r="H312" s="99" t="s">
        <v>298</v>
      </c>
      <c r="I312" s="99"/>
      <c r="J312" s="99"/>
      <c r="K312" s="99"/>
      <c r="L312" s="100" t="s">
        <v>3</v>
      </c>
      <c r="M312" s="100" t="s">
        <v>69</v>
      </c>
      <c r="N312" s="100" t="s">
        <v>70</v>
      </c>
      <c r="O312" s="45"/>
    </row>
    <row r="313" spans="1:15" ht="22.5">
      <c r="A313" s="148"/>
      <c r="B313" s="118"/>
      <c r="C313" s="104"/>
      <c r="D313" s="104"/>
      <c r="E313" s="100"/>
      <c r="F313" s="100"/>
      <c r="G313" s="100"/>
      <c r="H313" s="42" t="s">
        <v>294</v>
      </c>
      <c r="I313" s="42" t="s">
        <v>295</v>
      </c>
      <c r="J313" s="42" t="s">
        <v>296</v>
      </c>
      <c r="K313" s="42" t="s">
        <v>297</v>
      </c>
      <c r="L313" s="100"/>
      <c r="M313" s="100"/>
      <c r="N313" s="100"/>
      <c r="O313" s="45"/>
    </row>
    <row r="314" spans="1:15" ht="24.75" customHeight="1">
      <c r="A314" s="149"/>
      <c r="B314" s="118"/>
      <c r="C314" s="104"/>
      <c r="D314" s="104"/>
      <c r="E314" s="43">
        <v>5</v>
      </c>
      <c r="F314" s="43">
        <v>5</v>
      </c>
      <c r="G314" s="43">
        <v>5</v>
      </c>
      <c r="H314" s="43">
        <v>5</v>
      </c>
      <c r="I314" s="43">
        <v>5</v>
      </c>
      <c r="J314" s="43">
        <v>5</v>
      </c>
      <c r="K314" s="43">
        <v>5</v>
      </c>
      <c r="L314" s="43">
        <v>5</v>
      </c>
      <c r="M314" s="43">
        <v>5</v>
      </c>
      <c r="N314" s="43">
        <v>5</v>
      </c>
      <c r="O314" s="45"/>
    </row>
    <row r="315" spans="1:15">
      <c r="A315" s="104" t="s">
        <v>59</v>
      </c>
      <c r="B315" s="103" t="s">
        <v>287</v>
      </c>
      <c r="C315" s="116"/>
      <c r="D315" s="45" t="s">
        <v>21</v>
      </c>
      <c r="E315" s="58">
        <f>E316+E317+E318+E319</f>
        <v>3065.70748</v>
      </c>
      <c r="F315" s="58">
        <f>F316+F317+F318+F319</f>
        <v>3065.70748</v>
      </c>
      <c r="G315" s="98">
        <v>0</v>
      </c>
      <c r="H315" s="98"/>
      <c r="I315" s="98"/>
      <c r="J315" s="98"/>
      <c r="K315" s="98"/>
      <c r="L315" s="58">
        <v>0</v>
      </c>
      <c r="M315" s="58">
        <v>0</v>
      </c>
      <c r="N315" s="58">
        <v>0</v>
      </c>
      <c r="O315" s="116"/>
    </row>
    <row r="316" spans="1:15" ht="22.5">
      <c r="A316" s="104"/>
      <c r="B316" s="103"/>
      <c r="C316" s="116"/>
      <c r="D316" s="45" t="s">
        <v>28</v>
      </c>
      <c r="E316" s="58">
        <f>F316+G316+L316+M316+N316</f>
        <v>1003.83109</v>
      </c>
      <c r="F316" s="58">
        <f>F321+F329</f>
        <v>1003.83109</v>
      </c>
      <c r="G316" s="98">
        <v>0</v>
      </c>
      <c r="H316" s="98"/>
      <c r="I316" s="98"/>
      <c r="J316" s="98"/>
      <c r="K316" s="98"/>
      <c r="L316" s="58">
        <v>0</v>
      </c>
      <c r="M316" s="58">
        <v>0</v>
      </c>
      <c r="N316" s="58">
        <v>0</v>
      </c>
      <c r="O316" s="116"/>
    </row>
    <row r="317" spans="1:15" ht="33.75">
      <c r="A317" s="104"/>
      <c r="B317" s="103"/>
      <c r="C317" s="116"/>
      <c r="D317" s="45" t="s">
        <v>1</v>
      </c>
      <c r="E317" s="58">
        <f t="shared" ref="E317:E318" si="54">F317+G317+L317+M317+N317</f>
        <v>1511.4932799999999</v>
      </c>
      <c r="F317" s="58">
        <f>F322+F330</f>
        <v>1511.4932799999999</v>
      </c>
      <c r="G317" s="98">
        <v>0</v>
      </c>
      <c r="H317" s="98"/>
      <c r="I317" s="98"/>
      <c r="J317" s="98"/>
      <c r="K317" s="98"/>
      <c r="L317" s="58">
        <v>0</v>
      </c>
      <c r="M317" s="58">
        <v>0</v>
      </c>
      <c r="N317" s="58">
        <v>0</v>
      </c>
      <c r="O317" s="116"/>
    </row>
    <row r="318" spans="1:15" ht="33.75">
      <c r="A318" s="104"/>
      <c r="B318" s="103"/>
      <c r="C318" s="116"/>
      <c r="D318" s="45" t="s">
        <v>22</v>
      </c>
      <c r="E318" s="58">
        <f t="shared" si="54"/>
        <v>550.38310999999999</v>
      </c>
      <c r="F318" s="58">
        <f>F323+F331</f>
        <v>550.38310999999999</v>
      </c>
      <c r="G318" s="98">
        <v>0</v>
      </c>
      <c r="H318" s="98"/>
      <c r="I318" s="98"/>
      <c r="J318" s="98"/>
      <c r="K318" s="98"/>
      <c r="L318" s="58">
        <v>0</v>
      </c>
      <c r="M318" s="58">
        <v>0</v>
      </c>
      <c r="N318" s="58">
        <v>0</v>
      </c>
      <c r="O318" s="116"/>
    </row>
    <row r="319" spans="1:15" ht="22.5">
      <c r="A319" s="104"/>
      <c r="B319" s="103"/>
      <c r="C319" s="116"/>
      <c r="D319" s="45" t="s">
        <v>2</v>
      </c>
      <c r="E319" s="58">
        <v>0</v>
      </c>
      <c r="F319" s="58">
        <v>0</v>
      </c>
      <c r="G319" s="98">
        <v>0</v>
      </c>
      <c r="H319" s="98"/>
      <c r="I319" s="98"/>
      <c r="J319" s="98"/>
      <c r="K319" s="98"/>
      <c r="L319" s="58">
        <v>0</v>
      </c>
      <c r="M319" s="58">
        <v>0</v>
      </c>
      <c r="N319" s="58">
        <v>0</v>
      </c>
      <c r="O319" s="116"/>
    </row>
    <row r="320" spans="1:15" ht="15" customHeight="1">
      <c r="A320" s="104" t="s">
        <v>60</v>
      </c>
      <c r="B320" s="103" t="s">
        <v>288</v>
      </c>
      <c r="C320" s="107"/>
      <c r="D320" s="45" t="s">
        <v>21</v>
      </c>
      <c r="E320" s="58">
        <f>E321+E322+E323+E324</f>
        <v>2065.70748</v>
      </c>
      <c r="F320" s="58">
        <f>F321+F322+F323+F324</f>
        <v>2065.70748</v>
      </c>
      <c r="G320" s="98">
        <v>0</v>
      </c>
      <c r="H320" s="98"/>
      <c r="I320" s="98"/>
      <c r="J320" s="98"/>
      <c r="K320" s="98"/>
      <c r="L320" s="58">
        <v>0</v>
      </c>
      <c r="M320" s="58">
        <v>0</v>
      </c>
      <c r="N320" s="58">
        <v>0</v>
      </c>
      <c r="O320" s="107"/>
    </row>
    <row r="321" spans="1:15" ht="22.5">
      <c r="A321" s="104"/>
      <c r="B321" s="103"/>
      <c r="C321" s="107"/>
      <c r="D321" s="45" t="s">
        <v>28</v>
      </c>
      <c r="E321" s="58">
        <f>F321+G321+L321+M321+N321</f>
        <v>503.83109000000002</v>
      </c>
      <c r="F321" s="58">
        <v>503.83109000000002</v>
      </c>
      <c r="G321" s="98">
        <v>0</v>
      </c>
      <c r="H321" s="98"/>
      <c r="I321" s="98"/>
      <c r="J321" s="98"/>
      <c r="K321" s="98"/>
      <c r="L321" s="58">
        <v>0</v>
      </c>
      <c r="M321" s="58">
        <v>0</v>
      </c>
      <c r="N321" s="58">
        <v>0</v>
      </c>
      <c r="O321" s="107"/>
    </row>
    <row r="322" spans="1:15" ht="33.75">
      <c r="A322" s="104"/>
      <c r="B322" s="103"/>
      <c r="C322" s="107"/>
      <c r="D322" s="45" t="s">
        <v>1</v>
      </c>
      <c r="E322" s="58">
        <f t="shared" ref="E322:E323" si="55">F322+G322+L322+M322+N322</f>
        <v>1511.4932799999999</v>
      </c>
      <c r="F322" s="58">
        <v>1511.4932799999999</v>
      </c>
      <c r="G322" s="98">
        <v>0</v>
      </c>
      <c r="H322" s="98"/>
      <c r="I322" s="98"/>
      <c r="J322" s="98"/>
      <c r="K322" s="98"/>
      <c r="L322" s="58">
        <v>0</v>
      </c>
      <c r="M322" s="58">
        <v>0</v>
      </c>
      <c r="N322" s="58">
        <v>0</v>
      </c>
      <c r="O322" s="107"/>
    </row>
    <row r="323" spans="1:15" ht="33.75">
      <c r="A323" s="104"/>
      <c r="B323" s="103"/>
      <c r="C323" s="107"/>
      <c r="D323" s="45" t="s">
        <v>22</v>
      </c>
      <c r="E323" s="58">
        <f t="shared" si="55"/>
        <v>50.383110000000002</v>
      </c>
      <c r="F323" s="58">
        <v>50.383110000000002</v>
      </c>
      <c r="G323" s="98">
        <v>0</v>
      </c>
      <c r="H323" s="98"/>
      <c r="I323" s="98"/>
      <c r="J323" s="98"/>
      <c r="K323" s="98"/>
      <c r="L323" s="58">
        <v>0</v>
      </c>
      <c r="M323" s="58">
        <v>0</v>
      </c>
      <c r="N323" s="58">
        <v>0</v>
      </c>
      <c r="O323" s="107"/>
    </row>
    <row r="324" spans="1:15" ht="72.75" customHeight="1">
      <c r="A324" s="104"/>
      <c r="B324" s="103"/>
      <c r="C324" s="107"/>
      <c r="D324" s="45" t="s">
        <v>2</v>
      </c>
      <c r="E324" s="58">
        <v>0</v>
      </c>
      <c r="F324" s="58">
        <v>0</v>
      </c>
      <c r="G324" s="98">
        <v>0</v>
      </c>
      <c r="H324" s="98"/>
      <c r="I324" s="98"/>
      <c r="J324" s="98"/>
      <c r="K324" s="98"/>
      <c r="L324" s="58">
        <v>0</v>
      </c>
      <c r="M324" s="58">
        <v>0</v>
      </c>
      <c r="N324" s="58">
        <v>0</v>
      </c>
      <c r="O324" s="107"/>
    </row>
    <row r="325" spans="1:15" ht="15" customHeight="1">
      <c r="A325" s="104"/>
      <c r="B325" s="118" t="s">
        <v>222</v>
      </c>
      <c r="C325" s="104"/>
      <c r="D325" s="104"/>
      <c r="E325" s="100" t="s">
        <v>67</v>
      </c>
      <c r="F325" s="100" t="s">
        <v>68</v>
      </c>
      <c r="G325" s="100" t="s">
        <v>4</v>
      </c>
      <c r="H325" s="99" t="s">
        <v>298</v>
      </c>
      <c r="I325" s="99"/>
      <c r="J325" s="99"/>
      <c r="K325" s="99"/>
      <c r="L325" s="100" t="s">
        <v>3</v>
      </c>
      <c r="M325" s="100" t="s">
        <v>69</v>
      </c>
      <c r="N325" s="100" t="s">
        <v>70</v>
      </c>
      <c r="O325" s="45"/>
    </row>
    <row r="326" spans="1:15" ht="22.5">
      <c r="A326" s="104"/>
      <c r="B326" s="118"/>
      <c r="C326" s="104"/>
      <c r="D326" s="104"/>
      <c r="E326" s="100"/>
      <c r="F326" s="100"/>
      <c r="G326" s="100"/>
      <c r="H326" s="42" t="s">
        <v>294</v>
      </c>
      <c r="I326" s="42" t="s">
        <v>295</v>
      </c>
      <c r="J326" s="42" t="s">
        <v>296</v>
      </c>
      <c r="K326" s="42" t="s">
        <v>297</v>
      </c>
      <c r="L326" s="100"/>
      <c r="M326" s="100"/>
      <c r="N326" s="100"/>
      <c r="O326" s="45"/>
    </row>
    <row r="327" spans="1:15">
      <c r="A327" s="104"/>
      <c r="B327" s="118"/>
      <c r="C327" s="104"/>
      <c r="D327" s="104"/>
      <c r="E327" s="43">
        <v>1</v>
      </c>
      <c r="F327" s="43">
        <v>1</v>
      </c>
      <c r="G327" s="43">
        <v>0</v>
      </c>
      <c r="H327" s="43">
        <v>0</v>
      </c>
      <c r="I327" s="43">
        <v>0</v>
      </c>
      <c r="J327" s="43">
        <v>0</v>
      </c>
      <c r="K327" s="43">
        <v>0</v>
      </c>
      <c r="L327" s="43">
        <v>0</v>
      </c>
      <c r="M327" s="43">
        <v>0</v>
      </c>
      <c r="N327" s="43">
        <v>0</v>
      </c>
      <c r="O327" s="45"/>
    </row>
    <row r="328" spans="1:15" ht="23.25" customHeight="1">
      <c r="A328" s="104" t="s">
        <v>368</v>
      </c>
      <c r="B328" s="103" t="s">
        <v>42</v>
      </c>
      <c r="C328" s="99"/>
      <c r="D328" s="45" t="s">
        <v>21</v>
      </c>
      <c r="E328" s="58">
        <f>E329+E330+E331+E332</f>
        <v>1000</v>
      </c>
      <c r="F328" s="58">
        <f>F329+F330+F331+F332</f>
        <v>1000</v>
      </c>
      <c r="G328" s="98">
        <v>0</v>
      </c>
      <c r="H328" s="98"/>
      <c r="I328" s="98"/>
      <c r="J328" s="98"/>
      <c r="K328" s="98"/>
      <c r="L328" s="58">
        <v>0</v>
      </c>
      <c r="M328" s="58">
        <v>0</v>
      </c>
      <c r="N328" s="58">
        <v>0</v>
      </c>
      <c r="O328" s="117"/>
    </row>
    <row r="329" spans="1:15" ht="22.5">
      <c r="A329" s="104"/>
      <c r="B329" s="103"/>
      <c r="C329" s="99"/>
      <c r="D329" s="45" t="s">
        <v>28</v>
      </c>
      <c r="E329" s="58">
        <f>F329+G329+L329+M329+N329</f>
        <v>500</v>
      </c>
      <c r="F329" s="58">
        <v>500</v>
      </c>
      <c r="G329" s="98">
        <v>0</v>
      </c>
      <c r="H329" s="98"/>
      <c r="I329" s="98"/>
      <c r="J329" s="98"/>
      <c r="K329" s="98"/>
      <c r="L329" s="58">
        <v>0</v>
      </c>
      <c r="M329" s="58">
        <v>0</v>
      </c>
      <c r="N329" s="58">
        <v>0</v>
      </c>
      <c r="O329" s="117"/>
    </row>
    <row r="330" spans="1:15" ht="33.75">
      <c r="A330" s="104"/>
      <c r="B330" s="103"/>
      <c r="C330" s="99"/>
      <c r="D330" s="45" t="s">
        <v>1</v>
      </c>
      <c r="E330" s="58">
        <f t="shared" ref="E330:E332" si="56">F330+G330+L330+M330+N330</f>
        <v>0</v>
      </c>
      <c r="F330" s="58">
        <v>0</v>
      </c>
      <c r="G330" s="98">
        <v>0</v>
      </c>
      <c r="H330" s="98"/>
      <c r="I330" s="98"/>
      <c r="J330" s="98"/>
      <c r="K330" s="98"/>
      <c r="L330" s="58">
        <v>0</v>
      </c>
      <c r="M330" s="58">
        <v>0</v>
      </c>
      <c r="N330" s="58">
        <v>0</v>
      </c>
      <c r="O330" s="117"/>
    </row>
    <row r="331" spans="1:15" ht="33.75">
      <c r="A331" s="104"/>
      <c r="B331" s="103"/>
      <c r="C331" s="99"/>
      <c r="D331" s="45" t="s">
        <v>22</v>
      </c>
      <c r="E331" s="58">
        <f t="shared" si="56"/>
        <v>500</v>
      </c>
      <c r="F331" s="58">
        <v>500</v>
      </c>
      <c r="G331" s="98">
        <v>0</v>
      </c>
      <c r="H331" s="98"/>
      <c r="I331" s="98"/>
      <c r="J331" s="98"/>
      <c r="K331" s="98"/>
      <c r="L331" s="58">
        <v>0</v>
      </c>
      <c r="M331" s="58">
        <v>0</v>
      </c>
      <c r="N331" s="58">
        <v>0</v>
      </c>
      <c r="O331" s="117"/>
    </row>
    <row r="332" spans="1:15" ht="22.5">
      <c r="A332" s="104"/>
      <c r="B332" s="103"/>
      <c r="C332" s="99"/>
      <c r="D332" s="45" t="s">
        <v>2</v>
      </c>
      <c r="E332" s="58">
        <f t="shared" si="56"/>
        <v>0</v>
      </c>
      <c r="F332" s="58">
        <v>0</v>
      </c>
      <c r="G332" s="98">
        <v>0</v>
      </c>
      <c r="H332" s="98"/>
      <c r="I332" s="98"/>
      <c r="J332" s="98"/>
      <c r="K332" s="98"/>
      <c r="L332" s="58">
        <v>0</v>
      </c>
      <c r="M332" s="58">
        <v>0</v>
      </c>
      <c r="N332" s="58">
        <v>0</v>
      </c>
      <c r="O332" s="117"/>
    </row>
    <row r="333" spans="1:15" ht="15" customHeight="1">
      <c r="A333" s="104"/>
      <c r="B333" s="118" t="s">
        <v>223</v>
      </c>
      <c r="C333" s="104"/>
      <c r="D333" s="104"/>
      <c r="E333" s="100" t="s">
        <v>67</v>
      </c>
      <c r="F333" s="100" t="s">
        <v>68</v>
      </c>
      <c r="G333" s="100" t="s">
        <v>4</v>
      </c>
      <c r="H333" s="99" t="s">
        <v>298</v>
      </c>
      <c r="I333" s="99"/>
      <c r="J333" s="99"/>
      <c r="K333" s="99"/>
      <c r="L333" s="100" t="s">
        <v>3</v>
      </c>
      <c r="M333" s="100" t="s">
        <v>69</v>
      </c>
      <c r="N333" s="100" t="s">
        <v>70</v>
      </c>
      <c r="O333" s="45"/>
    </row>
    <row r="334" spans="1:15" ht="22.5">
      <c r="A334" s="104"/>
      <c r="B334" s="118"/>
      <c r="C334" s="104"/>
      <c r="D334" s="104"/>
      <c r="E334" s="100"/>
      <c r="F334" s="100"/>
      <c r="G334" s="100"/>
      <c r="H334" s="42" t="s">
        <v>294</v>
      </c>
      <c r="I334" s="42" t="s">
        <v>295</v>
      </c>
      <c r="J334" s="42" t="s">
        <v>296</v>
      </c>
      <c r="K334" s="42" t="s">
        <v>297</v>
      </c>
      <c r="L334" s="100"/>
      <c r="M334" s="100"/>
      <c r="N334" s="100"/>
      <c r="O334" s="45"/>
    </row>
    <row r="335" spans="1:15">
      <c r="A335" s="104"/>
      <c r="B335" s="118"/>
      <c r="C335" s="104"/>
      <c r="D335" s="104"/>
      <c r="E335" s="43">
        <v>1</v>
      </c>
      <c r="F335" s="43">
        <v>1</v>
      </c>
      <c r="G335" s="43">
        <v>0</v>
      </c>
      <c r="H335" s="43">
        <v>0</v>
      </c>
      <c r="I335" s="43">
        <v>0</v>
      </c>
      <c r="J335" s="43">
        <v>0</v>
      </c>
      <c r="K335" s="43">
        <v>0</v>
      </c>
      <c r="L335" s="43">
        <v>0</v>
      </c>
      <c r="M335" s="43">
        <v>0</v>
      </c>
      <c r="N335" s="43">
        <v>0</v>
      </c>
      <c r="O335" s="45"/>
    </row>
    <row r="336" spans="1:15" ht="15" customHeight="1">
      <c r="A336" s="104" t="s">
        <v>369</v>
      </c>
      <c r="B336" s="103" t="s">
        <v>38</v>
      </c>
      <c r="C336" s="99"/>
      <c r="D336" s="45" t="s">
        <v>21</v>
      </c>
      <c r="E336" s="58">
        <f t="shared" ref="E336:E340" si="57">F336+G336+L336+M336+N336</f>
        <v>0</v>
      </c>
      <c r="F336" s="58">
        <v>0</v>
      </c>
      <c r="G336" s="98">
        <v>0</v>
      </c>
      <c r="H336" s="98"/>
      <c r="I336" s="98"/>
      <c r="J336" s="98"/>
      <c r="K336" s="98"/>
      <c r="L336" s="58">
        <v>0</v>
      </c>
      <c r="M336" s="58">
        <v>0</v>
      </c>
      <c r="N336" s="58">
        <v>0</v>
      </c>
      <c r="O336" s="117"/>
    </row>
    <row r="337" spans="1:15" ht="22.5">
      <c r="A337" s="104"/>
      <c r="B337" s="103"/>
      <c r="C337" s="99"/>
      <c r="D337" s="45" t="s">
        <v>28</v>
      </c>
      <c r="E337" s="58">
        <f t="shared" si="57"/>
        <v>0</v>
      </c>
      <c r="F337" s="58">
        <v>0</v>
      </c>
      <c r="G337" s="98">
        <v>0</v>
      </c>
      <c r="H337" s="98"/>
      <c r="I337" s="98"/>
      <c r="J337" s="98"/>
      <c r="K337" s="98"/>
      <c r="L337" s="58">
        <v>0</v>
      </c>
      <c r="M337" s="58">
        <v>0</v>
      </c>
      <c r="N337" s="58">
        <v>0</v>
      </c>
      <c r="O337" s="117"/>
    </row>
    <row r="338" spans="1:15" ht="33.75">
      <c r="A338" s="104"/>
      <c r="B338" s="103"/>
      <c r="C338" s="99"/>
      <c r="D338" s="45" t="s">
        <v>1</v>
      </c>
      <c r="E338" s="58">
        <f t="shared" si="57"/>
        <v>0</v>
      </c>
      <c r="F338" s="58">
        <v>0</v>
      </c>
      <c r="G338" s="98">
        <v>0</v>
      </c>
      <c r="H338" s="98"/>
      <c r="I338" s="98"/>
      <c r="J338" s="98"/>
      <c r="K338" s="98"/>
      <c r="L338" s="58">
        <v>0</v>
      </c>
      <c r="M338" s="58">
        <v>0</v>
      </c>
      <c r="N338" s="58">
        <v>0</v>
      </c>
      <c r="O338" s="117"/>
    </row>
    <row r="339" spans="1:15" ht="33.75">
      <c r="A339" s="104"/>
      <c r="B339" s="103"/>
      <c r="C339" s="99"/>
      <c r="D339" s="45" t="s">
        <v>22</v>
      </c>
      <c r="E339" s="58">
        <f t="shared" si="57"/>
        <v>0</v>
      </c>
      <c r="F339" s="58">
        <v>0</v>
      </c>
      <c r="G339" s="98">
        <v>0</v>
      </c>
      <c r="H339" s="98"/>
      <c r="I339" s="98"/>
      <c r="J339" s="98"/>
      <c r="K339" s="98"/>
      <c r="L339" s="58">
        <v>0</v>
      </c>
      <c r="M339" s="58">
        <v>0</v>
      </c>
      <c r="N339" s="58">
        <v>0</v>
      </c>
      <c r="O339" s="117"/>
    </row>
    <row r="340" spans="1:15" ht="22.5">
      <c r="A340" s="104"/>
      <c r="B340" s="103"/>
      <c r="C340" s="99"/>
      <c r="D340" s="45" t="s">
        <v>2</v>
      </c>
      <c r="E340" s="58">
        <f t="shared" si="57"/>
        <v>0</v>
      </c>
      <c r="F340" s="58">
        <v>0</v>
      </c>
      <c r="G340" s="98">
        <v>0</v>
      </c>
      <c r="H340" s="98"/>
      <c r="I340" s="98"/>
      <c r="J340" s="98"/>
      <c r="K340" s="98"/>
      <c r="L340" s="58">
        <v>0</v>
      </c>
      <c r="M340" s="58">
        <v>0</v>
      </c>
      <c r="N340" s="58">
        <v>0</v>
      </c>
      <c r="O340" s="117"/>
    </row>
    <row r="341" spans="1:15" ht="15" customHeight="1">
      <c r="A341" s="104"/>
      <c r="B341" s="105" t="s">
        <v>224</v>
      </c>
      <c r="C341" s="104"/>
      <c r="D341" s="104"/>
      <c r="E341" s="100" t="s">
        <v>67</v>
      </c>
      <c r="F341" s="100" t="s">
        <v>68</v>
      </c>
      <c r="G341" s="100" t="s">
        <v>4</v>
      </c>
      <c r="H341" s="99" t="s">
        <v>298</v>
      </c>
      <c r="I341" s="99"/>
      <c r="J341" s="99"/>
      <c r="K341" s="99"/>
      <c r="L341" s="100" t="s">
        <v>3</v>
      </c>
      <c r="M341" s="100" t="s">
        <v>69</v>
      </c>
      <c r="N341" s="100" t="s">
        <v>70</v>
      </c>
      <c r="O341" s="45"/>
    </row>
    <row r="342" spans="1:15" ht="22.5">
      <c r="A342" s="104"/>
      <c r="B342" s="105"/>
      <c r="C342" s="104"/>
      <c r="D342" s="104"/>
      <c r="E342" s="100"/>
      <c r="F342" s="100"/>
      <c r="G342" s="100"/>
      <c r="H342" s="42" t="s">
        <v>294</v>
      </c>
      <c r="I342" s="42" t="s">
        <v>295</v>
      </c>
      <c r="J342" s="42" t="s">
        <v>296</v>
      </c>
      <c r="K342" s="42" t="s">
        <v>297</v>
      </c>
      <c r="L342" s="100"/>
      <c r="M342" s="100"/>
      <c r="N342" s="100"/>
      <c r="O342" s="45"/>
    </row>
    <row r="343" spans="1:15">
      <c r="A343" s="104"/>
      <c r="B343" s="105"/>
      <c r="C343" s="104"/>
      <c r="D343" s="104"/>
      <c r="E343" s="43">
        <v>0</v>
      </c>
      <c r="F343" s="43">
        <v>0</v>
      </c>
      <c r="G343" s="43">
        <v>0</v>
      </c>
      <c r="H343" s="43">
        <v>0</v>
      </c>
      <c r="I343" s="43">
        <v>0</v>
      </c>
      <c r="J343" s="43">
        <v>0</v>
      </c>
      <c r="K343" s="43">
        <v>0</v>
      </c>
      <c r="L343" s="43">
        <v>0</v>
      </c>
      <c r="M343" s="43">
        <v>0</v>
      </c>
      <c r="N343" s="43">
        <v>0</v>
      </c>
      <c r="O343" s="45"/>
    </row>
    <row r="344" spans="1:15">
      <c r="A344" s="104" t="s">
        <v>370</v>
      </c>
      <c r="B344" s="103" t="s">
        <v>371</v>
      </c>
      <c r="C344" s="107"/>
      <c r="D344" s="45" t="s">
        <v>21</v>
      </c>
      <c r="E344" s="60">
        <f>E345+E346+E347+E348</f>
        <v>12743.628999999999</v>
      </c>
      <c r="F344" s="60">
        <f>F345+F346+F347+F348</f>
        <v>0</v>
      </c>
      <c r="G344" s="119">
        <v>12743.629000000001</v>
      </c>
      <c r="H344" s="120"/>
      <c r="I344" s="120"/>
      <c r="J344" s="120"/>
      <c r="K344" s="121"/>
      <c r="L344" s="60">
        <v>0</v>
      </c>
      <c r="M344" s="60">
        <v>0</v>
      </c>
      <c r="N344" s="60">
        <v>0</v>
      </c>
      <c r="O344" s="107"/>
    </row>
    <row r="345" spans="1:15" ht="22.5">
      <c r="A345" s="104"/>
      <c r="B345" s="103"/>
      <c r="C345" s="107"/>
      <c r="D345" s="45" t="s">
        <v>28</v>
      </c>
      <c r="E345" s="60">
        <f>F345+G345+L345+M345+N345</f>
        <v>3146.5749999999998</v>
      </c>
      <c r="F345" s="60">
        <v>0</v>
      </c>
      <c r="G345" s="119">
        <v>3146.5749999999998</v>
      </c>
      <c r="H345" s="120"/>
      <c r="I345" s="120"/>
      <c r="J345" s="120"/>
      <c r="K345" s="121"/>
      <c r="L345" s="60">
        <v>0</v>
      </c>
      <c r="M345" s="60">
        <v>0</v>
      </c>
      <c r="N345" s="60">
        <v>0</v>
      </c>
      <c r="O345" s="107"/>
    </row>
    <row r="346" spans="1:15" ht="33.75">
      <c r="A346" s="104"/>
      <c r="B346" s="103"/>
      <c r="C346" s="107"/>
      <c r="D346" s="45" t="s">
        <v>1</v>
      </c>
      <c r="E346" s="60">
        <f t="shared" ref="E346:E347" si="58">F346+G346+L346+M346+N346</f>
        <v>9439.7250000000004</v>
      </c>
      <c r="F346" s="60">
        <v>0</v>
      </c>
      <c r="G346" s="119">
        <v>9439.7250000000004</v>
      </c>
      <c r="H346" s="120"/>
      <c r="I346" s="120"/>
      <c r="J346" s="120"/>
      <c r="K346" s="121"/>
      <c r="L346" s="60">
        <v>0</v>
      </c>
      <c r="M346" s="60">
        <v>0</v>
      </c>
      <c r="N346" s="60">
        <v>0</v>
      </c>
      <c r="O346" s="107"/>
    </row>
    <row r="347" spans="1:15" ht="33.75">
      <c r="A347" s="104"/>
      <c r="B347" s="103"/>
      <c r="C347" s="107"/>
      <c r="D347" s="45" t="s">
        <v>22</v>
      </c>
      <c r="E347" s="60">
        <f t="shared" si="58"/>
        <v>157.32900000000001</v>
      </c>
      <c r="F347" s="60">
        <v>0</v>
      </c>
      <c r="G347" s="119">
        <v>157.32900000000001</v>
      </c>
      <c r="H347" s="120"/>
      <c r="I347" s="120"/>
      <c r="J347" s="120"/>
      <c r="K347" s="121"/>
      <c r="L347" s="60">
        <v>0</v>
      </c>
      <c r="M347" s="60">
        <v>0</v>
      </c>
      <c r="N347" s="60">
        <v>0</v>
      </c>
      <c r="O347" s="107"/>
    </row>
    <row r="348" spans="1:15" ht="22.5">
      <c r="A348" s="104"/>
      <c r="B348" s="103"/>
      <c r="C348" s="107"/>
      <c r="D348" s="45" t="s">
        <v>2</v>
      </c>
      <c r="E348" s="60">
        <v>0</v>
      </c>
      <c r="F348" s="60">
        <v>0</v>
      </c>
      <c r="G348" s="111">
        <v>0</v>
      </c>
      <c r="H348" s="111"/>
      <c r="I348" s="111"/>
      <c r="J348" s="111"/>
      <c r="K348" s="111"/>
      <c r="L348" s="60">
        <v>0</v>
      </c>
      <c r="M348" s="60">
        <v>0</v>
      </c>
      <c r="N348" s="60">
        <v>0</v>
      </c>
      <c r="O348" s="107"/>
    </row>
    <row r="349" spans="1:15" ht="15" customHeight="1">
      <c r="A349" s="104" t="s">
        <v>61</v>
      </c>
      <c r="B349" s="103" t="s">
        <v>372</v>
      </c>
      <c r="C349" s="107"/>
      <c r="D349" s="45" t="s">
        <v>21</v>
      </c>
      <c r="E349" s="60">
        <f>E350+E351+E352+E353</f>
        <v>12743.628999999999</v>
      </c>
      <c r="F349" s="60">
        <f>F350+F351+F352+F353</f>
        <v>0</v>
      </c>
      <c r="G349" s="119">
        <v>12743.629000000001</v>
      </c>
      <c r="H349" s="120"/>
      <c r="I349" s="120"/>
      <c r="J349" s="120"/>
      <c r="K349" s="121"/>
      <c r="L349" s="60">
        <v>0</v>
      </c>
      <c r="M349" s="60">
        <v>0</v>
      </c>
      <c r="N349" s="60">
        <v>0</v>
      </c>
      <c r="O349" s="107"/>
    </row>
    <row r="350" spans="1:15" ht="22.5">
      <c r="A350" s="104"/>
      <c r="B350" s="103"/>
      <c r="C350" s="107"/>
      <c r="D350" s="45" t="s">
        <v>28</v>
      </c>
      <c r="E350" s="60">
        <f>F350+G350+L350+M350+N350</f>
        <v>3146.5749999999998</v>
      </c>
      <c r="F350" s="60">
        <v>0</v>
      </c>
      <c r="G350" s="119">
        <v>3146.5749999999998</v>
      </c>
      <c r="H350" s="120"/>
      <c r="I350" s="120"/>
      <c r="J350" s="120"/>
      <c r="K350" s="121"/>
      <c r="L350" s="60">
        <v>0</v>
      </c>
      <c r="M350" s="60">
        <v>0</v>
      </c>
      <c r="N350" s="60">
        <v>0</v>
      </c>
      <c r="O350" s="107"/>
    </row>
    <row r="351" spans="1:15" ht="33.75">
      <c r="A351" s="104"/>
      <c r="B351" s="103"/>
      <c r="C351" s="107"/>
      <c r="D351" s="45" t="s">
        <v>1</v>
      </c>
      <c r="E351" s="60">
        <f t="shared" ref="E351:E352" si="59">F351+G351+L351+M351+N351</f>
        <v>9439.7250000000004</v>
      </c>
      <c r="F351" s="60">
        <v>0</v>
      </c>
      <c r="G351" s="119">
        <v>9439.7250000000004</v>
      </c>
      <c r="H351" s="120"/>
      <c r="I351" s="120"/>
      <c r="J351" s="120"/>
      <c r="K351" s="121"/>
      <c r="L351" s="60">
        <v>0</v>
      </c>
      <c r="M351" s="60">
        <v>0</v>
      </c>
      <c r="N351" s="60">
        <v>0</v>
      </c>
      <c r="O351" s="107"/>
    </row>
    <row r="352" spans="1:15" ht="33.75">
      <c r="A352" s="104"/>
      <c r="B352" s="103"/>
      <c r="C352" s="107"/>
      <c r="D352" s="45" t="s">
        <v>22</v>
      </c>
      <c r="E352" s="60">
        <f t="shared" si="59"/>
        <v>157.32900000000001</v>
      </c>
      <c r="F352" s="60">
        <v>0</v>
      </c>
      <c r="G352" s="119">
        <v>157.32900000000001</v>
      </c>
      <c r="H352" s="120"/>
      <c r="I352" s="120"/>
      <c r="J352" s="120"/>
      <c r="K352" s="121"/>
      <c r="L352" s="60">
        <v>0</v>
      </c>
      <c r="M352" s="60">
        <v>0</v>
      </c>
      <c r="N352" s="60">
        <v>0</v>
      </c>
      <c r="O352" s="107"/>
    </row>
    <row r="353" spans="1:15" ht="22.5">
      <c r="A353" s="104"/>
      <c r="B353" s="103"/>
      <c r="C353" s="107"/>
      <c r="D353" s="45" t="s">
        <v>2</v>
      </c>
      <c r="E353" s="60">
        <v>0</v>
      </c>
      <c r="F353" s="60">
        <v>0</v>
      </c>
      <c r="G353" s="111">
        <v>0</v>
      </c>
      <c r="H353" s="111"/>
      <c r="I353" s="111"/>
      <c r="J353" s="111"/>
      <c r="K353" s="111"/>
      <c r="L353" s="60">
        <v>0</v>
      </c>
      <c r="M353" s="60">
        <v>0</v>
      </c>
      <c r="N353" s="60">
        <v>0</v>
      </c>
      <c r="O353" s="107"/>
    </row>
    <row r="354" spans="1:15" ht="15" customHeight="1">
      <c r="A354" s="104"/>
      <c r="B354" s="113" t="s">
        <v>382</v>
      </c>
      <c r="C354" s="104"/>
      <c r="D354" s="104"/>
      <c r="E354" s="100" t="s">
        <v>67</v>
      </c>
      <c r="F354" s="100" t="s">
        <v>68</v>
      </c>
      <c r="G354" s="100" t="s">
        <v>4</v>
      </c>
      <c r="H354" s="99" t="s">
        <v>298</v>
      </c>
      <c r="I354" s="99"/>
      <c r="J354" s="99"/>
      <c r="K354" s="99"/>
      <c r="L354" s="100" t="s">
        <v>3</v>
      </c>
      <c r="M354" s="100" t="s">
        <v>69</v>
      </c>
      <c r="N354" s="100" t="s">
        <v>70</v>
      </c>
      <c r="O354" s="45"/>
    </row>
    <row r="355" spans="1:15" ht="22.5">
      <c r="A355" s="104"/>
      <c r="B355" s="113"/>
      <c r="C355" s="104"/>
      <c r="D355" s="104"/>
      <c r="E355" s="100"/>
      <c r="F355" s="100"/>
      <c r="G355" s="100"/>
      <c r="H355" s="42" t="s">
        <v>294</v>
      </c>
      <c r="I355" s="42" t="s">
        <v>295</v>
      </c>
      <c r="J355" s="42" t="s">
        <v>296</v>
      </c>
      <c r="K355" s="42" t="s">
        <v>297</v>
      </c>
      <c r="L355" s="100"/>
      <c r="M355" s="100"/>
      <c r="N355" s="100"/>
      <c r="O355" s="45"/>
    </row>
    <row r="356" spans="1:15" ht="57.75" customHeight="1">
      <c r="A356" s="104"/>
      <c r="B356" s="113"/>
      <c r="C356" s="104"/>
      <c r="D356" s="104"/>
      <c r="E356" s="62">
        <v>1</v>
      </c>
      <c r="F356" s="43">
        <v>0</v>
      </c>
      <c r="G356" s="43">
        <v>1</v>
      </c>
      <c r="H356" s="43">
        <v>0</v>
      </c>
      <c r="I356" s="43">
        <v>0</v>
      </c>
      <c r="J356" s="43">
        <v>1</v>
      </c>
      <c r="K356" s="43">
        <v>0</v>
      </c>
      <c r="L356" s="43">
        <v>0</v>
      </c>
      <c r="M356" s="43">
        <v>0</v>
      </c>
      <c r="N356" s="43">
        <v>0</v>
      </c>
      <c r="O356" s="45"/>
    </row>
    <row r="357" spans="1:15">
      <c r="A357" s="99" t="s">
        <v>29</v>
      </c>
      <c r="B357" s="99"/>
      <c r="C357" s="99"/>
      <c r="D357" s="45" t="s">
        <v>21</v>
      </c>
      <c r="E357" s="58">
        <f>E358+E359+E360+E361</f>
        <v>2463017.8360099997</v>
      </c>
      <c r="F357" s="58">
        <f>F358+F359+F360+F361</f>
        <v>753584.85271000001</v>
      </c>
      <c r="G357" s="98">
        <f>G358+G359+G360+G361</f>
        <v>461996.23120000004</v>
      </c>
      <c r="H357" s="98"/>
      <c r="I357" s="98"/>
      <c r="J357" s="98"/>
      <c r="K357" s="98"/>
      <c r="L357" s="58">
        <f>L358+L359+L360+L361</f>
        <v>414267.00834</v>
      </c>
      <c r="M357" s="58">
        <f>M358+M359+M360+M361</f>
        <v>420832.75588000007</v>
      </c>
      <c r="N357" s="58">
        <f>N358+N359+N360+N361</f>
        <v>412336.98788000003</v>
      </c>
      <c r="O357" s="99"/>
    </row>
    <row r="358" spans="1:15" ht="22.5">
      <c r="A358" s="99"/>
      <c r="B358" s="99"/>
      <c r="C358" s="99"/>
      <c r="D358" s="45" t="s">
        <v>28</v>
      </c>
      <c r="E358" s="58">
        <f>F358+G358+L358+M358+N358</f>
        <v>1618555.34858</v>
      </c>
      <c r="F358" s="58">
        <f>F6+F139+F184+F205+F226+F290+F303+F316+F345</f>
        <v>506782.45905999996</v>
      </c>
      <c r="G358" s="98">
        <f>G6+G139+G184+G205+G226+G290++G303+G316+G345</f>
        <v>294381.59646000003</v>
      </c>
      <c r="H358" s="98"/>
      <c r="I358" s="98"/>
      <c r="J358" s="98"/>
      <c r="K358" s="98"/>
      <c r="L358" s="58">
        <f>L6+L139+L184+L205+L226+L290+L303+L316+L345</f>
        <v>270624.25094</v>
      </c>
      <c r="M358" s="58">
        <f>M6+M139+M184+M205+M226+M290+M303+M316+M345</f>
        <v>276412.47106000001</v>
      </c>
      <c r="N358" s="58">
        <f>N6+N139+N184+N205+N226+N290+N303+N316+N345</f>
        <v>270354.57105999999</v>
      </c>
      <c r="O358" s="99"/>
    </row>
    <row r="359" spans="1:15" ht="33.75">
      <c r="A359" s="99"/>
      <c r="B359" s="99"/>
      <c r="C359" s="99"/>
      <c r="D359" s="45" t="s">
        <v>1</v>
      </c>
      <c r="E359" s="58">
        <f t="shared" ref="E359:E361" si="60">F359+G359+L359+M359+N359</f>
        <v>127517.50612000001</v>
      </c>
      <c r="F359" s="58">
        <f>F7+F140+F185+F206+F227++F291+F304+F317+F346</f>
        <v>61724.679969999997</v>
      </c>
      <c r="G359" s="98">
        <f>G7+G140++G185+G206+G227+G291+G304+G317+G346</f>
        <v>25050.872110000004</v>
      </c>
      <c r="H359" s="98"/>
      <c r="I359" s="98"/>
      <c r="J359" s="98"/>
      <c r="K359" s="98"/>
      <c r="L359" s="58">
        <f>L7+L140+L185+L206+L227++L291+L304+L317+L346</f>
        <v>14512.126400000001</v>
      </c>
      <c r="M359" s="58">
        <f>M7+M140+M185+M206+M227++M291+M304+M317+M346</f>
        <v>13747.86382</v>
      </c>
      <c r="N359" s="58">
        <f>N7+N140+N185+N206+N227++N291+N304+N317+N346</f>
        <v>12481.963820000001</v>
      </c>
      <c r="O359" s="99"/>
    </row>
    <row r="360" spans="1:15" ht="33.75">
      <c r="A360" s="99"/>
      <c r="B360" s="99"/>
      <c r="C360" s="99"/>
      <c r="D360" s="45" t="s">
        <v>22</v>
      </c>
      <c r="E360" s="58">
        <f t="shared" si="60"/>
        <v>716944.98130999994</v>
      </c>
      <c r="F360" s="58">
        <f>F8+F141++F186+F207+F228+F292+F305+F318+F352</f>
        <v>185077.71368000002</v>
      </c>
      <c r="G360" s="98">
        <f>G8++G141+G186+G207+G228+G292+G305+G318+G347</f>
        <v>142563.76262999998</v>
      </c>
      <c r="H360" s="98"/>
      <c r="I360" s="98"/>
      <c r="J360" s="98"/>
      <c r="K360" s="98"/>
      <c r="L360" s="58">
        <f>L8+L141++L186+L207+L228+L292+L305+L318+L352</f>
        <v>129130.63099999999</v>
      </c>
      <c r="M360" s="58">
        <f>M8+M141++M186+M207+M228+M292+M305+M318+M352</f>
        <v>130672.421</v>
      </c>
      <c r="N360" s="58">
        <f>N8+N141++N186+N207+N228+N292+N305+N318+N352</f>
        <v>129500.45300000001</v>
      </c>
      <c r="O360" s="99"/>
    </row>
    <row r="361" spans="1:15" ht="22.5">
      <c r="A361" s="99"/>
      <c r="B361" s="99"/>
      <c r="C361" s="99"/>
      <c r="D361" s="45" t="s">
        <v>2</v>
      </c>
      <c r="E361" s="58">
        <f t="shared" si="60"/>
        <v>0</v>
      </c>
      <c r="F361" s="58">
        <v>0</v>
      </c>
      <c r="G361" s="122">
        <v>0</v>
      </c>
      <c r="H361" s="123"/>
      <c r="I361" s="123"/>
      <c r="J361" s="123"/>
      <c r="K361" s="124"/>
      <c r="L361" s="58">
        <v>0</v>
      </c>
      <c r="M361" s="58">
        <v>0</v>
      </c>
      <c r="N361" s="58">
        <v>0</v>
      </c>
      <c r="O361" s="99"/>
    </row>
  </sheetData>
  <mergeCells count="814">
    <mergeCell ref="O289:O293"/>
    <mergeCell ref="G290:K290"/>
    <mergeCell ref="G291:K291"/>
    <mergeCell ref="G292:K292"/>
    <mergeCell ref="G293:K293"/>
    <mergeCell ref="A294:A301"/>
    <mergeCell ref="B294:B298"/>
    <mergeCell ref="C294:C298"/>
    <mergeCell ref="G294:K294"/>
    <mergeCell ref="O294:O298"/>
    <mergeCell ref="G295:K295"/>
    <mergeCell ref="G296:K296"/>
    <mergeCell ref="G297:K297"/>
    <mergeCell ref="G298:K298"/>
    <mergeCell ref="B299:B301"/>
    <mergeCell ref="C299:C301"/>
    <mergeCell ref="D299:D301"/>
    <mergeCell ref="E299:E300"/>
    <mergeCell ref="F299:F300"/>
    <mergeCell ref="G299:G300"/>
    <mergeCell ref="H299:K299"/>
    <mergeCell ref="L299:L300"/>
    <mergeCell ref="M299:M300"/>
    <mergeCell ref="N299:N300"/>
    <mergeCell ref="G20:K20"/>
    <mergeCell ref="G21:K21"/>
    <mergeCell ref="G22:K22"/>
    <mergeCell ref="G23:G24"/>
    <mergeCell ref="H23:K23"/>
    <mergeCell ref="G26:K26"/>
    <mergeCell ref="G27:K27"/>
    <mergeCell ref="G28:K28"/>
    <mergeCell ref="G29:K29"/>
    <mergeCell ref="G10:K10"/>
    <mergeCell ref="G11:K11"/>
    <mergeCell ref="G12:K12"/>
    <mergeCell ref="G13:K13"/>
    <mergeCell ref="G14:K14"/>
    <mergeCell ref="G15:G16"/>
    <mergeCell ref="H15:K15"/>
    <mergeCell ref="G18:K18"/>
    <mergeCell ref="G19:K19"/>
    <mergeCell ref="N312:N313"/>
    <mergeCell ref="B307:B311"/>
    <mergeCell ref="A302:A306"/>
    <mergeCell ref="A307:A314"/>
    <mergeCell ref="B302:B306"/>
    <mergeCell ref="B312:B314"/>
    <mergeCell ref="C312:C314"/>
    <mergeCell ref="D312:D314"/>
    <mergeCell ref="E312:E313"/>
    <mergeCell ref="F312:F313"/>
    <mergeCell ref="L312:L313"/>
    <mergeCell ref="M312:M313"/>
    <mergeCell ref="G306:K306"/>
    <mergeCell ref="G307:K307"/>
    <mergeCell ref="G308:K308"/>
    <mergeCell ref="G309:K309"/>
    <mergeCell ref="G310:K310"/>
    <mergeCell ref="G311:K311"/>
    <mergeCell ref="G312:G313"/>
    <mergeCell ref="H312:K312"/>
    <mergeCell ref="G303:K303"/>
    <mergeCell ref="G304:K304"/>
    <mergeCell ref="G305:K305"/>
    <mergeCell ref="G302:K302"/>
    <mergeCell ref="N23:N24"/>
    <mergeCell ref="N214:N215"/>
    <mergeCell ref="N235:N236"/>
    <mergeCell ref="N286:N287"/>
    <mergeCell ref="N270:N271"/>
    <mergeCell ref="N278:N279"/>
    <mergeCell ref="F270:F271"/>
    <mergeCell ref="L270:L271"/>
    <mergeCell ref="M270:M271"/>
    <mergeCell ref="N180:N181"/>
    <mergeCell ref="N103:N104"/>
    <mergeCell ref="F103:F104"/>
    <mergeCell ref="L103:L104"/>
    <mergeCell ref="M103:M104"/>
    <mergeCell ref="N95:N96"/>
    <mergeCell ref="M63:M64"/>
    <mergeCell ref="N63:N64"/>
    <mergeCell ref="M71:M72"/>
    <mergeCell ref="N71:N72"/>
    <mergeCell ref="F31:F32"/>
    <mergeCell ref="L31:L32"/>
    <mergeCell ref="M31:M32"/>
    <mergeCell ref="N31:N32"/>
    <mergeCell ref="G30:K30"/>
    <mergeCell ref="G78:K78"/>
    <mergeCell ref="G82:K82"/>
    <mergeCell ref="G83:K83"/>
    <mergeCell ref="G84:K84"/>
    <mergeCell ref="G85:K85"/>
    <mergeCell ref="G86:K86"/>
    <mergeCell ref="G58:K58"/>
    <mergeCell ref="G59:K59"/>
    <mergeCell ref="G74:K74"/>
    <mergeCell ref="G75:K75"/>
    <mergeCell ref="G63:G64"/>
    <mergeCell ref="H63:K63"/>
    <mergeCell ref="G66:K66"/>
    <mergeCell ref="G61:K61"/>
    <mergeCell ref="G62:K62"/>
    <mergeCell ref="F23:F24"/>
    <mergeCell ref="L23:L24"/>
    <mergeCell ref="M23:M24"/>
    <mergeCell ref="G31:G32"/>
    <mergeCell ref="H31:K31"/>
    <mergeCell ref="G42:K42"/>
    <mergeCell ref="G43:K43"/>
    <mergeCell ref="G44:K44"/>
    <mergeCell ref="G45:K45"/>
    <mergeCell ref="G34:K34"/>
    <mergeCell ref="G35:K35"/>
    <mergeCell ref="G36:K36"/>
    <mergeCell ref="G37:K37"/>
    <mergeCell ref="G38:K38"/>
    <mergeCell ref="G39:G40"/>
    <mergeCell ref="H39:K39"/>
    <mergeCell ref="C286:C288"/>
    <mergeCell ref="L341:L342"/>
    <mergeCell ref="M341:M342"/>
    <mergeCell ref="G317:K317"/>
    <mergeCell ref="G318:K318"/>
    <mergeCell ref="G319:K319"/>
    <mergeCell ref="G320:K320"/>
    <mergeCell ref="G321:K321"/>
    <mergeCell ref="G322:K322"/>
    <mergeCell ref="G323:K323"/>
    <mergeCell ref="G324:K324"/>
    <mergeCell ref="G325:G326"/>
    <mergeCell ref="H325:K325"/>
    <mergeCell ref="G328:K328"/>
    <mergeCell ref="G329:K329"/>
    <mergeCell ref="G330:K330"/>
    <mergeCell ref="G337:K337"/>
    <mergeCell ref="G316:K316"/>
    <mergeCell ref="F286:F287"/>
    <mergeCell ref="G315:K315"/>
    <mergeCell ref="D286:D288"/>
    <mergeCell ref="E286:E287"/>
    <mergeCell ref="H286:K286"/>
    <mergeCell ref="G286:G287"/>
    <mergeCell ref="A159:A166"/>
    <mergeCell ref="A167:A174"/>
    <mergeCell ref="B175:B179"/>
    <mergeCell ref="G163:K163"/>
    <mergeCell ref="G161:K161"/>
    <mergeCell ref="G162:K162"/>
    <mergeCell ref="A188:A195"/>
    <mergeCell ref="A209:A216"/>
    <mergeCell ref="B225:B229"/>
    <mergeCell ref="A225:A229"/>
    <mergeCell ref="A175:A182"/>
    <mergeCell ref="A183:A187"/>
    <mergeCell ref="C183:C187"/>
    <mergeCell ref="B209:B213"/>
    <mergeCell ref="C222:C224"/>
    <mergeCell ref="B188:B192"/>
    <mergeCell ref="B196:B200"/>
    <mergeCell ref="C188:C192"/>
    <mergeCell ref="C270:C272"/>
    <mergeCell ref="C180:C182"/>
    <mergeCell ref="B180:B182"/>
    <mergeCell ref="C265:C269"/>
    <mergeCell ref="C241:C245"/>
    <mergeCell ref="B246:B248"/>
    <mergeCell ref="D235:D237"/>
    <mergeCell ref="E235:E236"/>
    <mergeCell ref="A196:A203"/>
    <mergeCell ref="E180:E181"/>
    <mergeCell ref="B254:B256"/>
    <mergeCell ref="C254:C256"/>
    <mergeCell ref="A249:A256"/>
    <mergeCell ref="C193:C195"/>
    <mergeCell ref="E164:E165"/>
    <mergeCell ref="D246:D248"/>
    <mergeCell ref="B183:B187"/>
    <mergeCell ref="D222:D224"/>
    <mergeCell ref="E222:E223"/>
    <mergeCell ref="E238:E239"/>
    <mergeCell ref="D238:D240"/>
    <mergeCell ref="B230:B234"/>
    <mergeCell ref="L95:L96"/>
    <mergeCell ref="M95:M96"/>
    <mergeCell ref="L87:L88"/>
    <mergeCell ref="M87:M88"/>
    <mergeCell ref="A74:A81"/>
    <mergeCell ref="A90:A97"/>
    <mergeCell ref="G67:K67"/>
    <mergeCell ref="G68:K68"/>
    <mergeCell ref="G69:K69"/>
    <mergeCell ref="G70:K70"/>
    <mergeCell ref="G71:G72"/>
    <mergeCell ref="H71:K71"/>
    <mergeCell ref="G79:G80"/>
    <mergeCell ref="H79:K79"/>
    <mergeCell ref="G87:G88"/>
    <mergeCell ref="H87:K87"/>
    <mergeCell ref="L71:L72"/>
    <mergeCell ref="G94:K94"/>
    <mergeCell ref="B71:B73"/>
    <mergeCell ref="F71:F72"/>
    <mergeCell ref="G90:K90"/>
    <mergeCell ref="G91:K91"/>
    <mergeCell ref="G76:K76"/>
    <mergeCell ref="G77:K77"/>
    <mergeCell ref="G107:K107"/>
    <mergeCell ref="G108:K108"/>
    <mergeCell ref="G109:K109"/>
    <mergeCell ref="G110:K110"/>
    <mergeCell ref="A10:A17"/>
    <mergeCell ref="A106:A113"/>
    <mergeCell ref="A34:A41"/>
    <mergeCell ref="A18:A25"/>
    <mergeCell ref="B18:B22"/>
    <mergeCell ref="C18:C22"/>
    <mergeCell ref="B23:B25"/>
    <mergeCell ref="C23:C25"/>
    <mergeCell ref="A58:A65"/>
    <mergeCell ref="B58:B62"/>
    <mergeCell ref="C58:C62"/>
    <mergeCell ref="C15:C17"/>
    <mergeCell ref="D15:D17"/>
    <mergeCell ref="E15:E16"/>
    <mergeCell ref="D23:D25"/>
    <mergeCell ref="E23:E24"/>
    <mergeCell ref="C111:C113"/>
    <mergeCell ref="D111:D113"/>
    <mergeCell ref="A42:A49"/>
    <mergeCell ref="F95:F96"/>
    <mergeCell ref="A143:A150"/>
    <mergeCell ref="A151:A158"/>
    <mergeCell ref="A26:A33"/>
    <mergeCell ref="B26:B30"/>
    <mergeCell ref="C26:C30"/>
    <mergeCell ref="B31:B33"/>
    <mergeCell ref="G144:K144"/>
    <mergeCell ref="G154:K154"/>
    <mergeCell ref="G155:K155"/>
    <mergeCell ref="G156:G157"/>
    <mergeCell ref="H156:K156"/>
    <mergeCell ref="G127:G128"/>
    <mergeCell ref="G130:K130"/>
    <mergeCell ref="G131:K131"/>
    <mergeCell ref="G132:K132"/>
    <mergeCell ref="G133:K133"/>
    <mergeCell ref="G134:K134"/>
    <mergeCell ref="G135:G136"/>
    <mergeCell ref="D148:D150"/>
    <mergeCell ref="B103:B105"/>
    <mergeCell ref="C47:C49"/>
    <mergeCell ref="C103:C105"/>
    <mergeCell ref="E71:E72"/>
    <mergeCell ref="E87:E88"/>
    <mergeCell ref="B156:B158"/>
    <mergeCell ref="G159:K159"/>
    <mergeCell ref="G160:K160"/>
    <mergeCell ref="L148:L149"/>
    <mergeCell ref="L156:L157"/>
    <mergeCell ref="F148:F149"/>
    <mergeCell ref="G95:G96"/>
    <mergeCell ref="H95:K95"/>
    <mergeCell ref="G98:K98"/>
    <mergeCell ref="G99:K99"/>
    <mergeCell ref="G100:K100"/>
    <mergeCell ref="G101:K101"/>
    <mergeCell ref="G102:K102"/>
    <mergeCell ref="G103:G104"/>
    <mergeCell ref="H103:K103"/>
    <mergeCell ref="G111:G112"/>
    <mergeCell ref="H111:K111"/>
    <mergeCell ref="G141:K141"/>
    <mergeCell ref="G142:K142"/>
    <mergeCell ref="E103:E104"/>
    <mergeCell ref="C143:C147"/>
    <mergeCell ref="G106:K106"/>
    <mergeCell ref="E119:E120"/>
    <mergeCell ref="B114:B118"/>
    <mergeCell ref="A320:A327"/>
    <mergeCell ref="F63:F64"/>
    <mergeCell ref="D47:D49"/>
    <mergeCell ref="E47:E48"/>
    <mergeCell ref="F47:F48"/>
    <mergeCell ref="F111:F112"/>
    <mergeCell ref="E156:E157"/>
    <mergeCell ref="B148:B150"/>
    <mergeCell ref="C148:C150"/>
    <mergeCell ref="B63:B65"/>
    <mergeCell ref="C63:C65"/>
    <mergeCell ref="D63:D65"/>
    <mergeCell ref="E63:E64"/>
    <mergeCell ref="B119:B121"/>
    <mergeCell ref="C119:C121"/>
    <mergeCell ref="D119:D121"/>
    <mergeCell ref="F87:F88"/>
    <mergeCell ref="C71:C73"/>
    <mergeCell ref="D71:D73"/>
    <mergeCell ref="B111:B113"/>
    <mergeCell ref="C156:C158"/>
    <mergeCell ref="D156:D158"/>
    <mergeCell ref="E148:E149"/>
    <mergeCell ref="C175:C179"/>
    <mergeCell ref="A204:A208"/>
    <mergeCell ref="B262:B264"/>
    <mergeCell ref="C262:C264"/>
    <mergeCell ref="A230:A240"/>
    <mergeCell ref="B42:B46"/>
    <mergeCell ref="B143:B147"/>
    <mergeCell ref="B151:B155"/>
    <mergeCell ref="C151:C155"/>
    <mergeCell ref="B159:B163"/>
    <mergeCell ref="C159:C163"/>
    <mergeCell ref="B47:B49"/>
    <mergeCell ref="A66:A73"/>
    <mergeCell ref="B164:B166"/>
    <mergeCell ref="C164:C166"/>
    <mergeCell ref="B50:B54"/>
    <mergeCell ref="A50:A57"/>
    <mergeCell ref="B55:B57"/>
    <mergeCell ref="A82:A89"/>
    <mergeCell ref="A114:A121"/>
    <mergeCell ref="A98:A105"/>
    <mergeCell ref="A122:A129"/>
    <mergeCell ref="B122:B126"/>
    <mergeCell ref="B127:B129"/>
    <mergeCell ref="C42:C46"/>
    <mergeCell ref="B167:B171"/>
    <mergeCell ref="C167:C171"/>
    <mergeCell ref="D164:D166"/>
    <mergeCell ref="F214:F215"/>
    <mergeCell ref="E193:E194"/>
    <mergeCell ref="F193:F194"/>
    <mergeCell ref="F180:F181"/>
    <mergeCell ref="E172:E173"/>
    <mergeCell ref="D214:D216"/>
    <mergeCell ref="D180:D182"/>
    <mergeCell ref="D193:D195"/>
    <mergeCell ref="C214:C216"/>
    <mergeCell ref="E214:E215"/>
    <mergeCell ref="C196:C200"/>
    <mergeCell ref="E201:E202"/>
    <mergeCell ref="B201:B203"/>
    <mergeCell ref="C201:C203"/>
    <mergeCell ref="D201:D203"/>
    <mergeCell ref="C204:C208"/>
    <mergeCell ref="C209:C213"/>
    <mergeCell ref="D172:D174"/>
    <mergeCell ref="B172:B174"/>
    <mergeCell ref="C172:C174"/>
    <mergeCell ref="B193:B195"/>
    <mergeCell ref="A1:O1"/>
    <mergeCell ref="A2:A3"/>
    <mergeCell ref="B2:B3"/>
    <mergeCell ref="C2:C3"/>
    <mergeCell ref="D2:D3"/>
    <mergeCell ref="E2:E3"/>
    <mergeCell ref="O2:O3"/>
    <mergeCell ref="G3:K3"/>
    <mergeCell ref="O5:O9"/>
    <mergeCell ref="B5:B9"/>
    <mergeCell ref="A5:A9"/>
    <mergeCell ref="G4:K4"/>
    <mergeCell ref="G5:K5"/>
    <mergeCell ref="G6:K6"/>
    <mergeCell ref="G7:K7"/>
    <mergeCell ref="G8:K8"/>
    <mergeCell ref="G9:K9"/>
    <mergeCell ref="F2:N2"/>
    <mergeCell ref="C5:C9"/>
    <mergeCell ref="A138:A142"/>
    <mergeCell ref="B138:B142"/>
    <mergeCell ref="C138:C142"/>
    <mergeCell ref="O138:O142"/>
    <mergeCell ref="B98:B102"/>
    <mergeCell ref="C98:C102"/>
    <mergeCell ref="O98:O102"/>
    <mergeCell ref="B74:B78"/>
    <mergeCell ref="C74:C78"/>
    <mergeCell ref="O74:O78"/>
    <mergeCell ref="B90:B94"/>
    <mergeCell ref="C90:C94"/>
    <mergeCell ref="G92:K92"/>
    <mergeCell ref="G93:K93"/>
    <mergeCell ref="O106:O110"/>
    <mergeCell ref="C82:C86"/>
    <mergeCell ref="L119:L120"/>
    <mergeCell ref="M119:M120"/>
    <mergeCell ref="L111:L112"/>
    <mergeCell ref="M111:M112"/>
    <mergeCell ref="N111:N112"/>
    <mergeCell ref="M135:M136"/>
    <mergeCell ref="G139:K139"/>
    <mergeCell ref="G140:K140"/>
    <mergeCell ref="F15:F16"/>
    <mergeCell ref="L15:L16"/>
    <mergeCell ref="M15:M16"/>
    <mergeCell ref="N15:N16"/>
    <mergeCell ref="B10:B14"/>
    <mergeCell ref="C10:C14"/>
    <mergeCell ref="B15:B17"/>
    <mergeCell ref="O42:O46"/>
    <mergeCell ref="B66:B70"/>
    <mergeCell ref="C66:C70"/>
    <mergeCell ref="O66:O70"/>
    <mergeCell ref="C31:C33"/>
    <mergeCell ref="D31:D33"/>
    <mergeCell ref="E31:E32"/>
    <mergeCell ref="C50:C54"/>
    <mergeCell ref="C55:C57"/>
    <mergeCell ref="C39:C41"/>
    <mergeCell ref="D39:D41"/>
    <mergeCell ref="E39:E40"/>
    <mergeCell ref="L63:L64"/>
    <mergeCell ref="L47:L48"/>
    <mergeCell ref="M47:M48"/>
    <mergeCell ref="N47:N48"/>
    <mergeCell ref="G60:K60"/>
    <mergeCell ref="B34:B38"/>
    <mergeCell ref="C34:C38"/>
    <mergeCell ref="O34:O38"/>
    <mergeCell ref="F39:F40"/>
    <mergeCell ref="L39:L40"/>
    <mergeCell ref="M39:M40"/>
    <mergeCell ref="N39:N40"/>
    <mergeCell ref="B39:B41"/>
    <mergeCell ref="O50:O54"/>
    <mergeCell ref="G51:K51"/>
    <mergeCell ref="G52:K52"/>
    <mergeCell ref="G53:K53"/>
    <mergeCell ref="G54:K54"/>
    <mergeCell ref="G46:K46"/>
    <mergeCell ref="G47:G48"/>
    <mergeCell ref="H47:K47"/>
    <mergeCell ref="D55:D57"/>
    <mergeCell ref="E55:E56"/>
    <mergeCell ref="F55:F56"/>
    <mergeCell ref="G55:G56"/>
    <mergeCell ref="H55:K55"/>
    <mergeCell ref="L55:L56"/>
    <mergeCell ref="M55:M56"/>
    <mergeCell ref="N55:N56"/>
    <mergeCell ref="G50:K50"/>
    <mergeCell ref="O281:O285"/>
    <mergeCell ref="O249:O253"/>
    <mergeCell ref="O257:O261"/>
    <mergeCell ref="O273:O277"/>
    <mergeCell ref="O265:O269"/>
    <mergeCell ref="O217:O221"/>
    <mergeCell ref="O58:O62"/>
    <mergeCell ref="O143:O147"/>
    <mergeCell ref="B79:B81"/>
    <mergeCell ref="C79:C81"/>
    <mergeCell ref="D79:D81"/>
    <mergeCell ref="E79:E80"/>
    <mergeCell ref="F79:F80"/>
    <mergeCell ref="L79:L80"/>
    <mergeCell ref="M79:M80"/>
    <mergeCell ref="N79:N80"/>
    <mergeCell ref="B95:B97"/>
    <mergeCell ref="C95:C97"/>
    <mergeCell ref="D95:D97"/>
    <mergeCell ref="E95:E96"/>
    <mergeCell ref="O90:O94"/>
    <mergeCell ref="O82:O86"/>
    <mergeCell ref="N87:N88"/>
    <mergeCell ref="B82:B86"/>
    <mergeCell ref="O183:O187"/>
    <mergeCell ref="O204:O208"/>
    <mergeCell ref="O209:O213"/>
    <mergeCell ref="O225:O229"/>
    <mergeCell ref="O230:O234"/>
    <mergeCell ref="O241:O245"/>
    <mergeCell ref="G221:K221"/>
    <mergeCell ref="G204:K204"/>
    <mergeCell ref="N238:N239"/>
    <mergeCell ref="M238:M239"/>
    <mergeCell ref="L238:L239"/>
    <mergeCell ref="G184:K184"/>
    <mergeCell ref="G230:K230"/>
    <mergeCell ref="G231:K231"/>
    <mergeCell ref="G207:K207"/>
    <mergeCell ref="G208:K208"/>
    <mergeCell ref="G209:K209"/>
    <mergeCell ref="G210:K210"/>
    <mergeCell ref="G196:K196"/>
    <mergeCell ref="G197:K197"/>
    <mergeCell ref="M262:M263"/>
    <mergeCell ref="G257:K257"/>
    <mergeCell ref="G265:K265"/>
    <mergeCell ref="G266:K266"/>
    <mergeCell ref="G267:K267"/>
    <mergeCell ref="G268:K268"/>
    <mergeCell ref="F222:F223"/>
    <mergeCell ref="G222:G223"/>
    <mergeCell ref="H222:K222"/>
    <mergeCell ref="F238:F239"/>
    <mergeCell ref="H254:K254"/>
    <mergeCell ref="A357:B361"/>
    <mergeCell ref="C357:C361"/>
    <mergeCell ref="O357:O361"/>
    <mergeCell ref="B354:B356"/>
    <mergeCell ref="C354:C356"/>
    <mergeCell ref="D354:D356"/>
    <mergeCell ref="E354:E355"/>
    <mergeCell ref="N354:N355"/>
    <mergeCell ref="F354:F355"/>
    <mergeCell ref="L354:L355"/>
    <mergeCell ref="M354:M355"/>
    <mergeCell ref="G360:K360"/>
    <mergeCell ref="G361:K361"/>
    <mergeCell ref="G357:K357"/>
    <mergeCell ref="G358:K358"/>
    <mergeCell ref="G359:K359"/>
    <mergeCell ref="G354:G355"/>
    <mergeCell ref="H354:K354"/>
    <mergeCell ref="A349:A356"/>
    <mergeCell ref="B349:B353"/>
    <mergeCell ref="C349:C353"/>
    <mergeCell ref="O349:O353"/>
    <mergeCell ref="G349:K349"/>
    <mergeCell ref="G350:K350"/>
    <mergeCell ref="G351:K351"/>
    <mergeCell ref="G352:K352"/>
    <mergeCell ref="G353:K353"/>
    <mergeCell ref="O344:O348"/>
    <mergeCell ref="G344:K344"/>
    <mergeCell ref="G345:K345"/>
    <mergeCell ref="G346:K346"/>
    <mergeCell ref="G347:K347"/>
    <mergeCell ref="G348:K348"/>
    <mergeCell ref="B341:B343"/>
    <mergeCell ref="G338:K338"/>
    <mergeCell ref="G339:K339"/>
    <mergeCell ref="G340:K340"/>
    <mergeCell ref="G341:G342"/>
    <mergeCell ref="H341:K341"/>
    <mergeCell ref="F341:F342"/>
    <mergeCell ref="C341:C343"/>
    <mergeCell ref="N325:N326"/>
    <mergeCell ref="B333:B335"/>
    <mergeCell ref="C333:C335"/>
    <mergeCell ref="N333:N334"/>
    <mergeCell ref="B325:B327"/>
    <mergeCell ref="G331:K331"/>
    <mergeCell ref="G332:K332"/>
    <mergeCell ref="G333:G334"/>
    <mergeCell ref="H333:K333"/>
    <mergeCell ref="F333:F334"/>
    <mergeCell ref="L333:L334"/>
    <mergeCell ref="M333:M334"/>
    <mergeCell ref="N341:N342"/>
    <mergeCell ref="G336:K336"/>
    <mergeCell ref="E341:E342"/>
    <mergeCell ref="D341:D343"/>
    <mergeCell ref="C320:C324"/>
    <mergeCell ref="G253:K253"/>
    <mergeCell ref="G241:K241"/>
    <mergeCell ref="G242:K242"/>
    <mergeCell ref="G243:K243"/>
    <mergeCell ref="G289:K289"/>
    <mergeCell ref="F254:F255"/>
    <mergeCell ref="F278:F279"/>
    <mergeCell ref="G254:G255"/>
    <mergeCell ref="G251:K251"/>
    <mergeCell ref="G252:K252"/>
    <mergeCell ref="G244:K244"/>
    <mergeCell ref="G245:K245"/>
    <mergeCell ref="G246:G247"/>
    <mergeCell ref="H278:K278"/>
    <mergeCell ref="G269:K269"/>
    <mergeCell ref="F281:N285"/>
    <mergeCell ref="F273:N277"/>
    <mergeCell ref="C278:C280"/>
    <mergeCell ref="D278:D280"/>
    <mergeCell ref="D262:D264"/>
    <mergeCell ref="E262:E263"/>
    <mergeCell ref="O336:O340"/>
    <mergeCell ref="B328:B332"/>
    <mergeCell ref="C328:C332"/>
    <mergeCell ref="O315:O319"/>
    <mergeCell ref="O320:O324"/>
    <mergeCell ref="D325:D327"/>
    <mergeCell ref="E325:E326"/>
    <mergeCell ref="F325:F326"/>
    <mergeCell ref="L325:L326"/>
    <mergeCell ref="M325:M326"/>
    <mergeCell ref="O328:O332"/>
    <mergeCell ref="B320:B324"/>
    <mergeCell ref="C315:C319"/>
    <mergeCell ref="B289:B293"/>
    <mergeCell ref="C289:C293"/>
    <mergeCell ref="A257:A264"/>
    <mergeCell ref="A241:A248"/>
    <mergeCell ref="B265:B269"/>
    <mergeCell ref="B222:B224"/>
    <mergeCell ref="B336:B340"/>
    <mergeCell ref="L286:L287"/>
    <mergeCell ref="M286:M287"/>
    <mergeCell ref="G270:G271"/>
    <mergeCell ref="H270:K270"/>
    <mergeCell ref="G278:G279"/>
    <mergeCell ref="C336:C340"/>
    <mergeCell ref="G225:K225"/>
    <mergeCell ref="G226:K226"/>
    <mergeCell ref="G227:K227"/>
    <mergeCell ref="G228:K228"/>
    <mergeCell ref="G229:K229"/>
    <mergeCell ref="G232:K232"/>
    <mergeCell ref="G238:G239"/>
    <mergeCell ref="H238:K238"/>
    <mergeCell ref="G233:K233"/>
    <mergeCell ref="M254:M255"/>
    <mergeCell ref="L262:L263"/>
    <mergeCell ref="A217:A224"/>
    <mergeCell ref="B217:B221"/>
    <mergeCell ref="C217:C221"/>
    <mergeCell ref="C249:C253"/>
    <mergeCell ref="C257:C261"/>
    <mergeCell ref="B238:B240"/>
    <mergeCell ref="C238:C240"/>
    <mergeCell ref="C225:C229"/>
    <mergeCell ref="C230:C234"/>
    <mergeCell ref="B241:B245"/>
    <mergeCell ref="B249:B253"/>
    <mergeCell ref="B257:B261"/>
    <mergeCell ref="B235:B237"/>
    <mergeCell ref="C235:C237"/>
    <mergeCell ref="C246:C248"/>
    <mergeCell ref="B344:B348"/>
    <mergeCell ref="C344:C348"/>
    <mergeCell ref="B315:B319"/>
    <mergeCell ref="A273:A280"/>
    <mergeCell ref="A281:A288"/>
    <mergeCell ref="A328:A335"/>
    <mergeCell ref="E270:E271"/>
    <mergeCell ref="B278:B280"/>
    <mergeCell ref="B286:B288"/>
    <mergeCell ref="B273:B277"/>
    <mergeCell ref="C273:C277"/>
    <mergeCell ref="C325:C327"/>
    <mergeCell ref="E278:E279"/>
    <mergeCell ref="D270:D272"/>
    <mergeCell ref="B281:B285"/>
    <mergeCell ref="C281:C285"/>
    <mergeCell ref="A265:A272"/>
    <mergeCell ref="D333:D335"/>
    <mergeCell ref="E333:E334"/>
    <mergeCell ref="A344:A348"/>
    <mergeCell ref="B270:B272"/>
    <mergeCell ref="A315:A319"/>
    <mergeCell ref="A289:A293"/>
    <mergeCell ref="A336:A343"/>
    <mergeCell ref="G172:G173"/>
    <mergeCell ref="H172:K172"/>
    <mergeCell ref="N246:N247"/>
    <mergeCell ref="N254:N255"/>
    <mergeCell ref="N262:N263"/>
    <mergeCell ref="E246:E247"/>
    <mergeCell ref="D254:D256"/>
    <mergeCell ref="E254:E255"/>
    <mergeCell ref="L278:L279"/>
    <mergeCell ref="M278:M279"/>
    <mergeCell ref="G261:K261"/>
    <mergeCell ref="G262:G263"/>
    <mergeCell ref="H262:K262"/>
    <mergeCell ref="G258:K258"/>
    <mergeCell ref="G259:K259"/>
    <mergeCell ref="G260:K260"/>
    <mergeCell ref="F246:F247"/>
    <mergeCell ref="L246:L247"/>
    <mergeCell ref="M246:M247"/>
    <mergeCell ref="L254:L255"/>
    <mergeCell ref="G249:K249"/>
    <mergeCell ref="G250:K250"/>
    <mergeCell ref="F262:F263"/>
    <mergeCell ref="H246:K246"/>
    <mergeCell ref="F156:F157"/>
    <mergeCell ref="M148:M149"/>
    <mergeCell ref="F172:F173"/>
    <mergeCell ref="G198:K198"/>
    <mergeCell ref="G199:K199"/>
    <mergeCell ref="B214:B216"/>
    <mergeCell ref="N172:N173"/>
    <mergeCell ref="L193:L194"/>
    <mergeCell ref="M193:M194"/>
    <mergeCell ref="N193:N194"/>
    <mergeCell ref="M172:M173"/>
    <mergeCell ref="G164:G165"/>
    <mergeCell ref="H164:K164"/>
    <mergeCell ref="B204:B208"/>
    <mergeCell ref="F201:F202"/>
    <mergeCell ref="G201:G202"/>
    <mergeCell ref="H201:K201"/>
    <mergeCell ref="G188:K188"/>
    <mergeCell ref="G189:K189"/>
    <mergeCell ref="G205:K205"/>
    <mergeCell ref="F164:F165"/>
    <mergeCell ref="L164:L165"/>
    <mergeCell ref="M164:M165"/>
    <mergeCell ref="L180:L181"/>
    <mergeCell ref="M156:M157"/>
    <mergeCell ref="N127:N128"/>
    <mergeCell ref="N164:N165"/>
    <mergeCell ref="G167:K167"/>
    <mergeCell ref="G168:K168"/>
    <mergeCell ref="G169:K169"/>
    <mergeCell ref="N156:N157"/>
    <mergeCell ref="G122:K122"/>
    <mergeCell ref="G123:K123"/>
    <mergeCell ref="G124:K124"/>
    <mergeCell ref="G125:K125"/>
    <mergeCell ref="G151:K151"/>
    <mergeCell ref="G152:K152"/>
    <mergeCell ref="G153:K153"/>
    <mergeCell ref="H148:K148"/>
    <mergeCell ref="G145:K145"/>
    <mergeCell ref="G146:K146"/>
    <mergeCell ref="G147:K147"/>
    <mergeCell ref="G148:G149"/>
    <mergeCell ref="O151:O155"/>
    <mergeCell ref="O114:O118"/>
    <mergeCell ref="F119:F120"/>
    <mergeCell ref="N119:N120"/>
    <mergeCell ref="G118:K118"/>
    <mergeCell ref="G119:G120"/>
    <mergeCell ref="H119:K119"/>
    <mergeCell ref="G114:K114"/>
    <mergeCell ref="G115:K115"/>
    <mergeCell ref="G116:K116"/>
    <mergeCell ref="G117:K117"/>
    <mergeCell ref="F127:F128"/>
    <mergeCell ref="O130:O134"/>
    <mergeCell ref="O122:O126"/>
    <mergeCell ref="L135:L136"/>
    <mergeCell ref="L127:L128"/>
    <mergeCell ref="M127:M128"/>
    <mergeCell ref="G138:K138"/>
    <mergeCell ref="H135:K135"/>
    <mergeCell ref="G143:K143"/>
    <mergeCell ref="H127:K127"/>
    <mergeCell ref="G126:K126"/>
    <mergeCell ref="N135:N136"/>
    <mergeCell ref="N148:N149"/>
    <mergeCell ref="O175:O179"/>
    <mergeCell ref="O159:O163"/>
    <mergeCell ref="O167:O171"/>
    <mergeCell ref="F235:F236"/>
    <mergeCell ref="L235:L236"/>
    <mergeCell ref="M235:M236"/>
    <mergeCell ref="G234:K234"/>
    <mergeCell ref="G235:G236"/>
    <mergeCell ref="H235:K235"/>
    <mergeCell ref="G200:K200"/>
    <mergeCell ref="L214:L215"/>
    <mergeCell ref="M214:M215"/>
    <mergeCell ref="G186:K186"/>
    <mergeCell ref="G192:K192"/>
    <mergeCell ref="G193:G194"/>
    <mergeCell ref="G183:K183"/>
    <mergeCell ref="G185:K185"/>
    <mergeCell ref="G170:K170"/>
    <mergeCell ref="G171:K171"/>
    <mergeCell ref="L222:L223"/>
    <mergeCell ref="G176:K176"/>
    <mergeCell ref="G175:K175"/>
    <mergeCell ref="L172:L173"/>
    <mergeCell ref="M180:M181"/>
    <mergeCell ref="B87:B89"/>
    <mergeCell ref="C87:C89"/>
    <mergeCell ref="D87:D89"/>
    <mergeCell ref="A130:A137"/>
    <mergeCell ref="B130:B134"/>
    <mergeCell ref="C130:C134"/>
    <mergeCell ref="B135:B137"/>
    <mergeCell ref="C135:C137"/>
    <mergeCell ref="D135:D137"/>
    <mergeCell ref="E135:E136"/>
    <mergeCell ref="F135:F136"/>
    <mergeCell ref="B106:B110"/>
    <mergeCell ref="C106:C110"/>
    <mergeCell ref="E111:E112"/>
    <mergeCell ref="D103:D105"/>
    <mergeCell ref="C122:C126"/>
    <mergeCell ref="C127:C129"/>
    <mergeCell ref="D127:D129"/>
    <mergeCell ref="E127:E128"/>
    <mergeCell ref="C114:C118"/>
    <mergeCell ref="G177:K177"/>
    <mergeCell ref="G178:K178"/>
    <mergeCell ref="G179:K179"/>
    <mergeCell ref="G206:K206"/>
    <mergeCell ref="G190:K190"/>
    <mergeCell ref="G187:K187"/>
    <mergeCell ref="H193:K193"/>
    <mergeCell ref="M222:M223"/>
    <mergeCell ref="N222:N223"/>
    <mergeCell ref="H180:K180"/>
    <mergeCell ref="G211:K211"/>
    <mergeCell ref="G212:K212"/>
    <mergeCell ref="G213:K213"/>
    <mergeCell ref="G214:G215"/>
    <mergeCell ref="H214:K214"/>
    <mergeCell ref="G191:K191"/>
    <mergeCell ref="L201:L202"/>
    <mergeCell ref="M201:M202"/>
    <mergeCell ref="N201:N202"/>
    <mergeCell ref="G180:G181"/>
    <mergeCell ref="G217:K217"/>
    <mergeCell ref="G218:K218"/>
    <mergeCell ref="G219:K219"/>
    <mergeCell ref="G220:K220"/>
  </mergeCells>
  <pageMargins left="0" right="0" top="0" bottom="0" header="0" footer="0"/>
  <pageSetup paperSize="9" scale="64" firstPageNumber="14" fitToHeight="18" orientation="landscape" useFirstPageNumber="1" r:id="rId1"/>
  <rowBreaks count="9" manualBreakCount="9">
    <brk id="33" max="14" man="1"/>
    <brk id="57" max="14" man="1"/>
    <brk id="89" max="14" man="1"/>
    <brk id="158" max="14" man="1"/>
    <brk id="208" max="14" man="1"/>
    <brk id="240" max="14" man="1"/>
    <brk id="272" max="14" man="1"/>
    <brk id="301" max="14" man="1"/>
    <brk id="319"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topLeftCell="A142" zoomScaleNormal="100" zoomScaleSheetLayoutView="75" workbookViewId="0">
      <selection activeCell="L23" sqref="L23"/>
    </sheetView>
  </sheetViews>
  <sheetFormatPr defaultColWidth="9.140625" defaultRowHeight="15"/>
  <cols>
    <col min="1" max="1" width="9.140625" style="27"/>
    <col min="2" max="2" width="33" style="29" customWidth="1"/>
    <col min="3" max="3" width="12.5703125" style="1" customWidth="1"/>
    <col min="4" max="4" width="14.42578125" style="2" customWidth="1"/>
    <col min="5" max="5" width="12.28515625" style="1" customWidth="1"/>
    <col min="6" max="6" width="12.42578125" style="1" customWidth="1"/>
    <col min="7" max="11" width="9.140625" style="1"/>
    <col min="12" max="12" width="11.7109375" style="1" customWidth="1"/>
    <col min="13" max="13" width="11.85546875" style="1" customWidth="1"/>
    <col min="14" max="14" width="11" style="1" customWidth="1"/>
    <col min="15" max="15" width="12.42578125" style="1" customWidth="1"/>
    <col min="16" max="16384" width="9.140625" style="1"/>
  </cols>
  <sheetData>
    <row r="1" spans="1:15">
      <c r="B1" s="139" t="s">
        <v>205</v>
      </c>
      <c r="C1" s="139"/>
      <c r="D1" s="139"/>
      <c r="E1" s="139"/>
      <c r="F1" s="139"/>
      <c r="G1" s="139"/>
      <c r="H1" s="139"/>
      <c r="I1" s="139"/>
      <c r="J1" s="139"/>
      <c r="K1" s="139"/>
      <c r="L1" s="139"/>
      <c r="M1" s="139"/>
      <c r="N1" s="139"/>
      <c r="O1" s="139"/>
    </row>
    <row r="3" spans="1:15" ht="22.5" customHeight="1">
      <c r="A3" s="104" t="s">
        <v>20</v>
      </c>
      <c r="B3" s="99" t="s">
        <v>23</v>
      </c>
      <c r="C3" s="99" t="s">
        <v>24</v>
      </c>
      <c r="D3" s="99" t="s">
        <v>6</v>
      </c>
      <c r="E3" s="99" t="s">
        <v>30</v>
      </c>
      <c r="F3" s="127" t="s">
        <v>25</v>
      </c>
      <c r="G3" s="128"/>
      <c r="H3" s="128"/>
      <c r="I3" s="128"/>
      <c r="J3" s="128"/>
      <c r="K3" s="128"/>
      <c r="L3" s="128"/>
      <c r="M3" s="128"/>
      <c r="N3" s="129"/>
      <c r="O3" s="99" t="s">
        <v>26</v>
      </c>
    </row>
    <row r="4" spans="1:15" ht="21.6" customHeight="1">
      <c r="A4" s="104"/>
      <c r="B4" s="99"/>
      <c r="C4" s="99"/>
      <c r="D4" s="99"/>
      <c r="E4" s="99"/>
      <c r="F4" s="44">
        <v>2023</v>
      </c>
      <c r="G4" s="116">
        <v>2024</v>
      </c>
      <c r="H4" s="116"/>
      <c r="I4" s="116"/>
      <c r="J4" s="116"/>
      <c r="K4" s="116"/>
      <c r="L4" s="44" t="s">
        <v>3</v>
      </c>
      <c r="M4" s="44" t="s">
        <v>69</v>
      </c>
      <c r="N4" s="44" t="s">
        <v>70</v>
      </c>
      <c r="O4" s="99"/>
    </row>
    <row r="5" spans="1:15">
      <c r="A5" s="40">
        <v>1</v>
      </c>
      <c r="B5" s="43">
        <v>2</v>
      </c>
      <c r="C5" s="41">
        <v>3</v>
      </c>
      <c r="D5" s="43">
        <v>4</v>
      </c>
      <c r="E5" s="41">
        <v>5</v>
      </c>
      <c r="F5" s="41">
        <v>7</v>
      </c>
      <c r="G5" s="140">
        <v>6</v>
      </c>
      <c r="H5" s="140"/>
      <c r="I5" s="140"/>
      <c r="J5" s="140"/>
      <c r="K5" s="140"/>
      <c r="L5" s="41">
        <v>8</v>
      </c>
      <c r="M5" s="41">
        <v>9</v>
      </c>
      <c r="N5" s="41">
        <v>10</v>
      </c>
      <c r="O5" s="41">
        <v>15</v>
      </c>
    </row>
    <row r="6" spans="1:15">
      <c r="A6" s="104" t="s">
        <v>62</v>
      </c>
      <c r="B6" s="103" t="s">
        <v>39</v>
      </c>
      <c r="C6" s="107"/>
      <c r="D6" s="45" t="s">
        <v>21</v>
      </c>
      <c r="E6" s="58">
        <f>E7+E8+E9+E10</f>
        <v>420</v>
      </c>
      <c r="F6" s="58">
        <f>F7+F8+F9+F10</f>
        <v>84</v>
      </c>
      <c r="G6" s="98">
        <f>G7+G8+G9+G10</f>
        <v>84</v>
      </c>
      <c r="H6" s="98"/>
      <c r="I6" s="98"/>
      <c r="J6" s="98"/>
      <c r="K6" s="98"/>
      <c r="L6" s="58">
        <f>L7+L8+L9+L10</f>
        <v>84</v>
      </c>
      <c r="M6" s="58">
        <f t="shared" ref="M6" si="0">M7+M8+M9+M10</f>
        <v>84</v>
      </c>
      <c r="N6" s="58">
        <f t="shared" ref="N6" si="1">N7+N8+N9+N10</f>
        <v>84</v>
      </c>
      <c r="O6" s="107"/>
    </row>
    <row r="7" spans="1:15" ht="33.75">
      <c r="A7" s="104"/>
      <c r="B7" s="103"/>
      <c r="C7" s="107"/>
      <c r="D7" s="45" t="s">
        <v>28</v>
      </c>
      <c r="E7" s="58">
        <v>0</v>
      </c>
      <c r="F7" s="58">
        <v>0</v>
      </c>
      <c r="G7" s="98">
        <v>0</v>
      </c>
      <c r="H7" s="98"/>
      <c r="I7" s="98"/>
      <c r="J7" s="98"/>
      <c r="K7" s="98"/>
      <c r="L7" s="58">
        <v>0</v>
      </c>
      <c r="M7" s="58">
        <v>0</v>
      </c>
      <c r="N7" s="58">
        <v>0</v>
      </c>
      <c r="O7" s="107"/>
    </row>
    <row r="8" spans="1:15" ht="33.75">
      <c r="A8" s="104"/>
      <c r="B8" s="103"/>
      <c r="C8" s="107"/>
      <c r="D8" s="45" t="s">
        <v>1</v>
      </c>
      <c r="E8" s="58">
        <v>0</v>
      </c>
      <c r="F8" s="58">
        <v>0</v>
      </c>
      <c r="G8" s="98">
        <v>0</v>
      </c>
      <c r="H8" s="98"/>
      <c r="I8" s="98"/>
      <c r="J8" s="98"/>
      <c r="K8" s="98"/>
      <c r="L8" s="58">
        <v>0</v>
      </c>
      <c r="M8" s="58">
        <v>0</v>
      </c>
      <c r="N8" s="58">
        <v>0</v>
      </c>
      <c r="O8" s="107"/>
    </row>
    <row r="9" spans="1:15" ht="33.75">
      <c r="A9" s="104"/>
      <c r="B9" s="103"/>
      <c r="C9" s="107"/>
      <c r="D9" s="45" t="s">
        <v>22</v>
      </c>
      <c r="E9" s="58">
        <f>F9+G9+L9+M9+N9</f>
        <v>420</v>
      </c>
      <c r="F9" s="58">
        <v>84</v>
      </c>
      <c r="G9" s="98">
        <v>84</v>
      </c>
      <c r="H9" s="98"/>
      <c r="I9" s="98"/>
      <c r="J9" s="98"/>
      <c r="K9" s="98"/>
      <c r="L9" s="58">
        <v>84</v>
      </c>
      <c r="M9" s="58">
        <v>84</v>
      </c>
      <c r="N9" s="58">
        <v>84</v>
      </c>
      <c r="O9" s="107"/>
    </row>
    <row r="10" spans="1:15" ht="22.5">
      <c r="A10" s="104"/>
      <c r="B10" s="103"/>
      <c r="C10" s="107"/>
      <c r="D10" s="45" t="s">
        <v>2</v>
      </c>
      <c r="E10" s="58">
        <v>0</v>
      </c>
      <c r="F10" s="58">
        <v>0</v>
      </c>
      <c r="G10" s="98">
        <v>0</v>
      </c>
      <c r="H10" s="98"/>
      <c r="I10" s="98"/>
      <c r="J10" s="98"/>
      <c r="K10" s="98"/>
      <c r="L10" s="58">
        <v>0</v>
      </c>
      <c r="M10" s="58">
        <v>0</v>
      </c>
      <c r="N10" s="58">
        <v>0</v>
      </c>
      <c r="O10" s="107"/>
    </row>
    <row r="11" spans="1:15">
      <c r="A11" s="104" t="s">
        <v>7</v>
      </c>
      <c r="B11" s="103" t="s">
        <v>75</v>
      </c>
      <c r="C11" s="107"/>
      <c r="D11" s="45" t="s">
        <v>21</v>
      </c>
      <c r="E11" s="58">
        <f>E12+E13+E14+E15</f>
        <v>420</v>
      </c>
      <c r="F11" s="58">
        <f>F12+F13+F14+F15</f>
        <v>84</v>
      </c>
      <c r="G11" s="98">
        <f>G12+G13+G14+G15</f>
        <v>84</v>
      </c>
      <c r="H11" s="98"/>
      <c r="I11" s="98"/>
      <c r="J11" s="98"/>
      <c r="K11" s="98"/>
      <c r="L11" s="58">
        <f>L12+L13+L14+L15</f>
        <v>84</v>
      </c>
      <c r="M11" s="58">
        <f t="shared" ref="M11:N11" si="2">M12+M13+M14+M15</f>
        <v>84</v>
      </c>
      <c r="N11" s="58">
        <f t="shared" si="2"/>
        <v>84</v>
      </c>
      <c r="O11" s="107"/>
    </row>
    <row r="12" spans="1:15" ht="33.75">
      <c r="A12" s="104"/>
      <c r="B12" s="103"/>
      <c r="C12" s="107"/>
      <c r="D12" s="45" t="s">
        <v>28</v>
      </c>
      <c r="E12" s="58">
        <v>0</v>
      </c>
      <c r="F12" s="58">
        <v>0</v>
      </c>
      <c r="G12" s="98">
        <v>0</v>
      </c>
      <c r="H12" s="98"/>
      <c r="I12" s="98"/>
      <c r="J12" s="98"/>
      <c r="K12" s="98"/>
      <c r="L12" s="58">
        <v>0</v>
      </c>
      <c r="M12" s="58">
        <v>0</v>
      </c>
      <c r="N12" s="58">
        <v>0</v>
      </c>
      <c r="O12" s="107"/>
    </row>
    <row r="13" spans="1:15" ht="33.75">
      <c r="A13" s="104"/>
      <c r="B13" s="103"/>
      <c r="C13" s="107"/>
      <c r="D13" s="45" t="s">
        <v>1</v>
      </c>
      <c r="E13" s="58">
        <v>0</v>
      </c>
      <c r="F13" s="58">
        <v>0</v>
      </c>
      <c r="G13" s="98">
        <v>0</v>
      </c>
      <c r="H13" s="98"/>
      <c r="I13" s="98"/>
      <c r="J13" s="98"/>
      <c r="K13" s="98"/>
      <c r="L13" s="58">
        <v>0</v>
      </c>
      <c r="M13" s="58">
        <v>0</v>
      </c>
      <c r="N13" s="58">
        <v>0</v>
      </c>
      <c r="O13" s="107"/>
    </row>
    <row r="14" spans="1:15" ht="33.75">
      <c r="A14" s="104"/>
      <c r="B14" s="103"/>
      <c r="C14" s="107"/>
      <c r="D14" s="45" t="s">
        <v>22</v>
      </c>
      <c r="E14" s="58">
        <f>F14+G14+L14+M14+N14</f>
        <v>420</v>
      </c>
      <c r="F14" s="58">
        <v>84</v>
      </c>
      <c r="G14" s="98">
        <v>84</v>
      </c>
      <c r="H14" s="98"/>
      <c r="I14" s="98"/>
      <c r="J14" s="98"/>
      <c r="K14" s="98"/>
      <c r="L14" s="58">
        <v>84</v>
      </c>
      <c r="M14" s="58">
        <v>84</v>
      </c>
      <c r="N14" s="58">
        <v>84</v>
      </c>
      <c r="O14" s="107"/>
    </row>
    <row r="15" spans="1:15" ht="22.5">
      <c r="A15" s="104"/>
      <c r="B15" s="103"/>
      <c r="C15" s="107"/>
      <c r="D15" s="45" t="s">
        <v>2</v>
      </c>
      <c r="E15" s="58">
        <v>0</v>
      </c>
      <c r="F15" s="58">
        <v>0</v>
      </c>
      <c r="G15" s="98">
        <v>0</v>
      </c>
      <c r="H15" s="98"/>
      <c r="I15" s="98"/>
      <c r="J15" s="98"/>
      <c r="K15" s="98"/>
      <c r="L15" s="58">
        <v>0</v>
      </c>
      <c r="M15" s="58">
        <v>0</v>
      </c>
      <c r="N15" s="58">
        <v>0</v>
      </c>
      <c r="O15" s="107"/>
    </row>
    <row r="16" spans="1:15" ht="15" customHeight="1">
      <c r="A16" s="104"/>
      <c r="B16" s="105" t="s">
        <v>225</v>
      </c>
      <c r="C16" s="104"/>
      <c r="D16" s="104"/>
      <c r="E16" s="100" t="s">
        <v>67</v>
      </c>
      <c r="F16" s="100" t="s">
        <v>68</v>
      </c>
      <c r="G16" s="100" t="s">
        <v>4</v>
      </c>
      <c r="H16" s="99" t="s">
        <v>298</v>
      </c>
      <c r="I16" s="99"/>
      <c r="J16" s="99"/>
      <c r="K16" s="99"/>
      <c r="L16" s="100" t="s">
        <v>3</v>
      </c>
      <c r="M16" s="100" t="s">
        <v>69</v>
      </c>
      <c r="N16" s="100" t="s">
        <v>70</v>
      </c>
      <c r="O16" s="45"/>
    </row>
    <row r="17" spans="1:15" ht="22.5">
      <c r="A17" s="104"/>
      <c r="B17" s="105"/>
      <c r="C17" s="104"/>
      <c r="D17" s="104"/>
      <c r="E17" s="100"/>
      <c r="F17" s="100"/>
      <c r="G17" s="100"/>
      <c r="H17" s="42" t="s">
        <v>294</v>
      </c>
      <c r="I17" s="42" t="s">
        <v>295</v>
      </c>
      <c r="J17" s="42" t="s">
        <v>296</v>
      </c>
      <c r="K17" s="42" t="s">
        <v>297</v>
      </c>
      <c r="L17" s="100"/>
      <c r="M17" s="100"/>
      <c r="N17" s="100"/>
      <c r="O17" s="45"/>
    </row>
    <row r="18" spans="1:15">
      <c r="A18" s="104"/>
      <c r="B18" s="105"/>
      <c r="C18" s="104"/>
      <c r="D18" s="104"/>
      <c r="E18" s="43">
        <v>35</v>
      </c>
      <c r="F18" s="43">
        <v>7</v>
      </c>
      <c r="G18" s="43">
        <v>7</v>
      </c>
      <c r="H18" s="43">
        <v>0</v>
      </c>
      <c r="I18" s="43">
        <v>0</v>
      </c>
      <c r="J18" s="43">
        <v>0</v>
      </c>
      <c r="K18" s="43">
        <v>7</v>
      </c>
      <c r="L18" s="43">
        <v>7</v>
      </c>
      <c r="M18" s="43">
        <v>7</v>
      </c>
      <c r="N18" s="43">
        <v>7</v>
      </c>
      <c r="O18" s="45"/>
    </row>
    <row r="19" spans="1:15">
      <c r="A19" s="104" t="s">
        <v>52</v>
      </c>
      <c r="B19" s="103" t="s">
        <v>74</v>
      </c>
      <c r="C19" s="107"/>
      <c r="D19" s="45" t="s">
        <v>21</v>
      </c>
      <c r="E19" s="58">
        <f>E20+E21+E22+E23</f>
        <v>138468.236</v>
      </c>
      <c r="F19" s="58">
        <f>F20+F21+F22+F23</f>
        <v>21793.628000000001</v>
      </c>
      <c r="G19" s="98">
        <f>G20+G21+G22+G23</f>
        <v>35836.277000000002</v>
      </c>
      <c r="H19" s="98"/>
      <c r="I19" s="98"/>
      <c r="J19" s="98"/>
      <c r="K19" s="98"/>
      <c r="L19" s="58">
        <f t="shared" ref="L19" si="3">L20+L21+L22+L23</f>
        <v>31052.776999999998</v>
      </c>
      <c r="M19" s="58">
        <f t="shared" ref="M19" si="4">M20+M21+M22+M23</f>
        <v>24892.776999999998</v>
      </c>
      <c r="N19" s="58">
        <f t="shared" ref="N19" si="5">N20+N21+N22+N23</f>
        <v>24892.776999999998</v>
      </c>
      <c r="O19" s="107"/>
    </row>
    <row r="20" spans="1:15" ht="33.75">
      <c r="A20" s="104"/>
      <c r="B20" s="103"/>
      <c r="C20" s="107"/>
      <c r="D20" s="45" t="s">
        <v>28</v>
      </c>
      <c r="E20" s="58">
        <f>F20+G20+L20+M20+N20</f>
        <v>0</v>
      </c>
      <c r="F20" s="58">
        <v>0</v>
      </c>
      <c r="G20" s="98">
        <v>0</v>
      </c>
      <c r="H20" s="98"/>
      <c r="I20" s="98"/>
      <c r="J20" s="98"/>
      <c r="K20" s="98"/>
      <c r="L20" s="58">
        <v>0</v>
      </c>
      <c r="M20" s="58">
        <v>0</v>
      </c>
      <c r="N20" s="58">
        <v>0</v>
      </c>
      <c r="O20" s="107"/>
    </row>
    <row r="21" spans="1:15" ht="33.75">
      <c r="A21" s="104"/>
      <c r="B21" s="103"/>
      <c r="C21" s="107"/>
      <c r="D21" s="45" t="s">
        <v>1</v>
      </c>
      <c r="E21" s="58">
        <f t="shared" ref="E21:E23" si="6">F21+G21+L21+M21+N21</f>
        <v>0</v>
      </c>
      <c r="F21" s="58">
        <v>0</v>
      </c>
      <c r="G21" s="98">
        <v>0</v>
      </c>
      <c r="H21" s="98"/>
      <c r="I21" s="98"/>
      <c r="J21" s="98"/>
      <c r="K21" s="98"/>
      <c r="L21" s="58">
        <v>0</v>
      </c>
      <c r="M21" s="58">
        <v>0</v>
      </c>
      <c r="N21" s="58">
        <v>0</v>
      </c>
      <c r="O21" s="107"/>
    </row>
    <row r="22" spans="1:15" ht="33.75">
      <c r="A22" s="104"/>
      <c r="B22" s="103"/>
      <c r="C22" s="107"/>
      <c r="D22" s="45" t="s">
        <v>22</v>
      </c>
      <c r="E22" s="58">
        <f t="shared" si="6"/>
        <v>138468.236</v>
      </c>
      <c r="F22" s="58">
        <v>21793.628000000001</v>
      </c>
      <c r="G22" s="98">
        <f>G27</f>
        <v>35836.277000000002</v>
      </c>
      <c r="H22" s="98"/>
      <c r="I22" s="98"/>
      <c r="J22" s="98"/>
      <c r="K22" s="98"/>
      <c r="L22" s="58">
        <f>L27</f>
        <v>31052.776999999998</v>
      </c>
      <c r="M22" s="58">
        <v>24892.776999999998</v>
      </c>
      <c r="N22" s="58">
        <v>24892.776999999998</v>
      </c>
      <c r="O22" s="107"/>
    </row>
    <row r="23" spans="1:15" ht="22.5">
      <c r="A23" s="104"/>
      <c r="B23" s="103"/>
      <c r="C23" s="107"/>
      <c r="D23" s="45" t="s">
        <v>2</v>
      </c>
      <c r="E23" s="58">
        <f t="shared" si="6"/>
        <v>0</v>
      </c>
      <c r="F23" s="58">
        <v>0</v>
      </c>
      <c r="G23" s="98">
        <v>0</v>
      </c>
      <c r="H23" s="98"/>
      <c r="I23" s="98"/>
      <c r="J23" s="98"/>
      <c r="K23" s="98"/>
      <c r="L23" s="58">
        <v>0</v>
      </c>
      <c r="M23" s="58">
        <v>0</v>
      </c>
      <c r="N23" s="58">
        <v>0</v>
      </c>
      <c r="O23" s="107"/>
    </row>
    <row r="24" spans="1:15">
      <c r="A24" s="104" t="s">
        <v>14</v>
      </c>
      <c r="B24" s="103" t="s">
        <v>78</v>
      </c>
      <c r="C24" s="107"/>
      <c r="D24" s="45" t="s">
        <v>21</v>
      </c>
      <c r="E24" s="58">
        <f>E25+E26+E27+E28</f>
        <v>138468.236</v>
      </c>
      <c r="F24" s="58">
        <f>F25+F26+F27+F28</f>
        <v>21793.628000000001</v>
      </c>
      <c r="G24" s="98">
        <f>G25+G26+G27+G28</f>
        <v>35836.277000000002</v>
      </c>
      <c r="H24" s="98"/>
      <c r="I24" s="98"/>
      <c r="J24" s="98"/>
      <c r="K24" s="98"/>
      <c r="L24" s="58">
        <f t="shared" ref="L24:N24" si="7">L25+L26+L27+L28</f>
        <v>31052.776999999998</v>
      </c>
      <c r="M24" s="58">
        <f t="shared" si="7"/>
        <v>24892.776999999998</v>
      </c>
      <c r="N24" s="58">
        <f t="shared" si="7"/>
        <v>24892.776999999998</v>
      </c>
      <c r="O24" s="107"/>
    </row>
    <row r="25" spans="1:15" ht="33.75">
      <c r="A25" s="104"/>
      <c r="B25" s="103"/>
      <c r="C25" s="107"/>
      <c r="D25" s="45" t="s">
        <v>28</v>
      </c>
      <c r="E25" s="58">
        <f>F25+G25+L25+M25+N25</f>
        <v>0</v>
      </c>
      <c r="F25" s="58">
        <v>0</v>
      </c>
      <c r="G25" s="98">
        <v>0</v>
      </c>
      <c r="H25" s="98"/>
      <c r="I25" s="98"/>
      <c r="J25" s="98"/>
      <c r="K25" s="98"/>
      <c r="L25" s="58">
        <v>0</v>
      </c>
      <c r="M25" s="58">
        <v>0</v>
      </c>
      <c r="N25" s="58">
        <v>0</v>
      </c>
      <c r="O25" s="107"/>
    </row>
    <row r="26" spans="1:15" ht="33.75">
      <c r="A26" s="104"/>
      <c r="B26" s="103"/>
      <c r="C26" s="107"/>
      <c r="D26" s="45" t="s">
        <v>1</v>
      </c>
      <c r="E26" s="58">
        <f t="shared" ref="E26:E28" si="8">F26+G26+L26+M26+N26</f>
        <v>0</v>
      </c>
      <c r="F26" s="58">
        <v>0</v>
      </c>
      <c r="G26" s="98">
        <v>0</v>
      </c>
      <c r="H26" s="98"/>
      <c r="I26" s="98"/>
      <c r="J26" s="98"/>
      <c r="K26" s="98"/>
      <c r="L26" s="58">
        <v>0</v>
      </c>
      <c r="M26" s="58">
        <v>0</v>
      </c>
      <c r="N26" s="58">
        <v>0</v>
      </c>
      <c r="O26" s="107"/>
    </row>
    <row r="27" spans="1:15" ht="33.75">
      <c r="A27" s="104"/>
      <c r="B27" s="103"/>
      <c r="C27" s="107"/>
      <c r="D27" s="45" t="s">
        <v>22</v>
      </c>
      <c r="E27" s="58">
        <f t="shared" si="8"/>
        <v>138468.236</v>
      </c>
      <c r="F27" s="58">
        <v>21793.628000000001</v>
      </c>
      <c r="G27" s="98">
        <v>35836.277000000002</v>
      </c>
      <c r="H27" s="98"/>
      <c r="I27" s="98"/>
      <c r="J27" s="98"/>
      <c r="K27" s="98"/>
      <c r="L27" s="58">
        <v>31052.776999999998</v>
      </c>
      <c r="M27" s="58">
        <v>24892.776999999998</v>
      </c>
      <c r="N27" s="58">
        <v>24892.776999999998</v>
      </c>
      <c r="O27" s="107"/>
    </row>
    <row r="28" spans="1:15" ht="22.5">
      <c r="A28" s="104"/>
      <c r="B28" s="103"/>
      <c r="C28" s="107"/>
      <c r="D28" s="45" t="s">
        <v>2</v>
      </c>
      <c r="E28" s="58">
        <f t="shared" si="8"/>
        <v>0</v>
      </c>
      <c r="F28" s="58">
        <v>0</v>
      </c>
      <c r="G28" s="98">
        <v>0</v>
      </c>
      <c r="H28" s="98"/>
      <c r="I28" s="98"/>
      <c r="J28" s="98"/>
      <c r="K28" s="98"/>
      <c r="L28" s="58">
        <v>0</v>
      </c>
      <c r="M28" s="58">
        <v>0</v>
      </c>
      <c r="N28" s="58">
        <v>0</v>
      </c>
      <c r="O28" s="107"/>
    </row>
    <row r="29" spans="1:15" ht="15" customHeight="1">
      <c r="A29" s="104"/>
      <c r="B29" s="105" t="s">
        <v>229</v>
      </c>
      <c r="C29" s="104"/>
      <c r="D29" s="104"/>
      <c r="E29" s="100" t="s">
        <v>67</v>
      </c>
      <c r="F29" s="100" t="s">
        <v>68</v>
      </c>
      <c r="G29" s="100" t="s">
        <v>4</v>
      </c>
      <c r="H29" s="99" t="s">
        <v>298</v>
      </c>
      <c r="I29" s="99"/>
      <c r="J29" s="99"/>
      <c r="K29" s="99"/>
      <c r="L29" s="100" t="s">
        <v>3</v>
      </c>
      <c r="M29" s="100" t="s">
        <v>69</v>
      </c>
      <c r="N29" s="100" t="s">
        <v>70</v>
      </c>
      <c r="O29" s="45"/>
    </row>
    <row r="30" spans="1:15" ht="22.5">
      <c r="A30" s="104"/>
      <c r="B30" s="105"/>
      <c r="C30" s="104"/>
      <c r="D30" s="104"/>
      <c r="E30" s="100"/>
      <c r="F30" s="100"/>
      <c r="G30" s="100"/>
      <c r="H30" s="42" t="s">
        <v>294</v>
      </c>
      <c r="I30" s="42" t="s">
        <v>295</v>
      </c>
      <c r="J30" s="42" t="s">
        <v>296</v>
      </c>
      <c r="K30" s="42" t="s">
        <v>297</v>
      </c>
      <c r="L30" s="100"/>
      <c r="M30" s="100"/>
      <c r="N30" s="100"/>
      <c r="O30" s="45"/>
    </row>
    <row r="31" spans="1:15">
      <c r="A31" s="104"/>
      <c r="B31" s="105"/>
      <c r="C31" s="104"/>
      <c r="D31" s="104"/>
      <c r="E31" s="43">
        <v>10</v>
      </c>
      <c r="F31" s="43">
        <v>2</v>
      </c>
      <c r="G31" s="43">
        <v>2</v>
      </c>
      <c r="H31" s="43">
        <v>2</v>
      </c>
      <c r="I31" s="43">
        <v>2</v>
      </c>
      <c r="J31" s="43">
        <v>2</v>
      </c>
      <c r="K31" s="43">
        <v>2</v>
      </c>
      <c r="L31" s="43">
        <v>2</v>
      </c>
      <c r="M31" s="43">
        <v>2</v>
      </c>
      <c r="N31" s="43">
        <v>2</v>
      </c>
      <c r="O31" s="45"/>
    </row>
    <row r="32" spans="1:15">
      <c r="A32" s="104" t="s">
        <v>15</v>
      </c>
      <c r="B32" s="103" t="s">
        <v>79</v>
      </c>
      <c r="C32" s="107"/>
      <c r="D32" s="45" t="s">
        <v>21</v>
      </c>
      <c r="E32" s="58">
        <v>0</v>
      </c>
      <c r="F32" s="58">
        <v>0</v>
      </c>
      <c r="G32" s="98">
        <v>0</v>
      </c>
      <c r="H32" s="98"/>
      <c r="I32" s="98"/>
      <c r="J32" s="98"/>
      <c r="K32" s="98"/>
      <c r="L32" s="58">
        <v>0</v>
      </c>
      <c r="M32" s="58">
        <v>0</v>
      </c>
      <c r="N32" s="58">
        <v>0</v>
      </c>
      <c r="O32" s="107"/>
    </row>
    <row r="33" spans="1:15" ht="33.75">
      <c r="A33" s="104"/>
      <c r="B33" s="103"/>
      <c r="C33" s="107"/>
      <c r="D33" s="45" t="s">
        <v>28</v>
      </c>
      <c r="E33" s="58">
        <v>0</v>
      </c>
      <c r="F33" s="58">
        <v>0</v>
      </c>
      <c r="G33" s="98">
        <v>0</v>
      </c>
      <c r="H33" s="98"/>
      <c r="I33" s="98"/>
      <c r="J33" s="98"/>
      <c r="K33" s="98"/>
      <c r="L33" s="58">
        <v>0</v>
      </c>
      <c r="M33" s="58">
        <v>0</v>
      </c>
      <c r="N33" s="58">
        <v>0</v>
      </c>
      <c r="O33" s="107"/>
    </row>
    <row r="34" spans="1:15" ht="33.75">
      <c r="A34" s="104"/>
      <c r="B34" s="103"/>
      <c r="C34" s="107"/>
      <c r="D34" s="45" t="s">
        <v>1</v>
      </c>
      <c r="E34" s="58">
        <v>0</v>
      </c>
      <c r="F34" s="58">
        <v>0</v>
      </c>
      <c r="G34" s="98">
        <v>0</v>
      </c>
      <c r="H34" s="98"/>
      <c r="I34" s="98"/>
      <c r="J34" s="98"/>
      <c r="K34" s="98"/>
      <c r="L34" s="58">
        <v>0</v>
      </c>
      <c r="M34" s="58">
        <v>0</v>
      </c>
      <c r="N34" s="58">
        <v>0</v>
      </c>
      <c r="O34" s="107"/>
    </row>
    <row r="35" spans="1:15" ht="33.75">
      <c r="A35" s="104"/>
      <c r="B35" s="103"/>
      <c r="C35" s="107"/>
      <c r="D35" s="45" t="s">
        <v>22</v>
      </c>
      <c r="E35" s="58">
        <v>0</v>
      </c>
      <c r="F35" s="58">
        <v>0</v>
      </c>
      <c r="G35" s="98">
        <v>0</v>
      </c>
      <c r="H35" s="98"/>
      <c r="I35" s="98"/>
      <c r="J35" s="98"/>
      <c r="K35" s="98"/>
      <c r="L35" s="58">
        <v>0</v>
      </c>
      <c r="M35" s="58">
        <v>0</v>
      </c>
      <c r="N35" s="58">
        <v>0</v>
      </c>
      <c r="O35" s="107"/>
    </row>
    <row r="36" spans="1:15" ht="22.5">
      <c r="A36" s="104"/>
      <c r="B36" s="103"/>
      <c r="C36" s="107"/>
      <c r="D36" s="45" t="s">
        <v>2</v>
      </c>
      <c r="E36" s="58">
        <v>0</v>
      </c>
      <c r="F36" s="58">
        <v>0</v>
      </c>
      <c r="G36" s="98">
        <v>0</v>
      </c>
      <c r="H36" s="98"/>
      <c r="I36" s="98"/>
      <c r="J36" s="98"/>
      <c r="K36" s="98"/>
      <c r="L36" s="58">
        <v>0</v>
      </c>
      <c r="M36" s="58">
        <v>0</v>
      </c>
      <c r="N36" s="58">
        <v>0</v>
      </c>
      <c r="O36" s="107"/>
    </row>
    <row r="37" spans="1:15" ht="15" customHeight="1">
      <c r="A37" s="104"/>
      <c r="B37" s="105" t="s">
        <v>249</v>
      </c>
      <c r="C37" s="104"/>
      <c r="D37" s="104"/>
      <c r="E37" s="100" t="s">
        <v>67</v>
      </c>
      <c r="F37" s="100" t="s">
        <v>68</v>
      </c>
      <c r="G37" s="100" t="s">
        <v>4</v>
      </c>
      <c r="H37" s="99" t="s">
        <v>298</v>
      </c>
      <c r="I37" s="99"/>
      <c r="J37" s="99"/>
      <c r="K37" s="99"/>
      <c r="L37" s="100" t="s">
        <v>3</v>
      </c>
      <c r="M37" s="100" t="s">
        <v>69</v>
      </c>
      <c r="N37" s="100" t="s">
        <v>70</v>
      </c>
      <c r="O37" s="45"/>
    </row>
    <row r="38" spans="1:15" ht="22.5">
      <c r="A38" s="104"/>
      <c r="B38" s="105"/>
      <c r="C38" s="104"/>
      <c r="D38" s="104"/>
      <c r="E38" s="100"/>
      <c r="F38" s="100"/>
      <c r="G38" s="100"/>
      <c r="H38" s="42" t="s">
        <v>294</v>
      </c>
      <c r="I38" s="42" t="s">
        <v>295</v>
      </c>
      <c r="J38" s="42" t="s">
        <v>296</v>
      </c>
      <c r="K38" s="42" t="s">
        <v>297</v>
      </c>
      <c r="L38" s="100"/>
      <c r="M38" s="100"/>
      <c r="N38" s="100"/>
      <c r="O38" s="45"/>
    </row>
    <row r="39" spans="1:15">
      <c r="A39" s="104"/>
      <c r="B39" s="105"/>
      <c r="C39" s="104"/>
      <c r="D39" s="104"/>
      <c r="E39" s="43">
        <v>0</v>
      </c>
      <c r="F39" s="43">
        <v>0</v>
      </c>
      <c r="G39" s="43">
        <v>0</v>
      </c>
      <c r="H39" s="43">
        <v>0</v>
      </c>
      <c r="I39" s="43">
        <v>0</v>
      </c>
      <c r="J39" s="43">
        <v>0</v>
      </c>
      <c r="K39" s="43">
        <v>0</v>
      </c>
      <c r="L39" s="43">
        <v>0</v>
      </c>
      <c r="M39" s="43">
        <v>0</v>
      </c>
      <c r="N39" s="43">
        <v>0</v>
      </c>
      <c r="O39" s="45"/>
    </row>
    <row r="40" spans="1:15">
      <c r="A40" s="104" t="s">
        <v>16</v>
      </c>
      <c r="B40" s="103" t="s">
        <v>80</v>
      </c>
      <c r="C40" s="107"/>
      <c r="D40" s="45" t="s">
        <v>21</v>
      </c>
      <c r="E40" s="58">
        <v>0</v>
      </c>
      <c r="F40" s="58">
        <v>0</v>
      </c>
      <c r="G40" s="98">
        <v>0</v>
      </c>
      <c r="H40" s="98"/>
      <c r="I40" s="98"/>
      <c r="J40" s="98"/>
      <c r="K40" s="98"/>
      <c r="L40" s="58">
        <v>0</v>
      </c>
      <c r="M40" s="58">
        <v>0</v>
      </c>
      <c r="N40" s="58">
        <v>0</v>
      </c>
      <c r="O40" s="107"/>
    </row>
    <row r="41" spans="1:15" ht="33.75">
      <c r="A41" s="104"/>
      <c r="B41" s="103"/>
      <c r="C41" s="107"/>
      <c r="D41" s="45" t="s">
        <v>28</v>
      </c>
      <c r="E41" s="58">
        <v>0</v>
      </c>
      <c r="F41" s="58">
        <v>0</v>
      </c>
      <c r="G41" s="98">
        <v>0</v>
      </c>
      <c r="H41" s="98"/>
      <c r="I41" s="98"/>
      <c r="J41" s="98"/>
      <c r="K41" s="98"/>
      <c r="L41" s="58">
        <v>0</v>
      </c>
      <c r="M41" s="58">
        <v>0</v>
      </c>
      <c r="N41" s="58">
        <v>0</v>
      </c>
      <c r="O41" s="107"/>
    </row>
    <row r="42" spans="1:15" ht="33.75">
      <c r="A42" s="104"/>
      <c r="B42" s="103"/>
      <c r="C42" s="107"/>
      <c r="D42" s="45" t="s">
        <v>1</v>
      </c>
      <c r="E42" s="58">
        <v>0</v>
      </c>
      <c r="F42" s="58">
        <v>0</v>
      </c>
      <c r="G42" s="98">
        <v>0</v>
      </c>
      <c r="H42" s="98"/>
      <c r="I42" s="98"/>
      <c r="J42" s="98"/>
      <c r="K42" s="98"/>
      <c r="L42" s="58">
        <v>0</v>
      </c>
      <c r="M42" s="58">
        <v>0</v>
      </c>
      <c r="N42" s="58">
        <v>0</v>
      </c>
      <c r="O42" s="107"/>
    </row>
    <row r="43" spans="1:15" ht="33.75">
      <c r="A43" s="104"/>
      <c r="B43" s="103"/>
      <c r="C43" s="107"/>
      <c r="D43" s="45" t="s">
        <v>22</v>
      </c>
      <c r="E43" s="58">
        <v>0</v>
      </c>
      <c r="F43" s="58">
        <v>0</v>
      </c>
      <c r="G43" s="98">
        <v>0</v>
      </c>
      <c r="H43" s="98"/>
      <c r="I43" s="98"/>
      <c r="J43" s="98"/>
      <c r="K43" s="98"/>
      <c r="L43" s="58">
        <v>0</v>
      </c>
      <c r="M43" s="58">
        <v>0</v>
      </c>
      <c r="N43" s="58">
        <v>0</v>
      </c>
      <c r="O43" s="107"/>
    </row>
    <row r="44" spans="1:15" ht="22.5">
      <c r="A44" s="104"/>
      <c r="B44" s="103"/>
      <c r="C44" s="107"/>
      <c r="D44" s="45" t="s">
        <v>2</v>
      </c>
      <c r="E44" s="58">
        <v>0</v>
      </c>
      <c r="F44" s="58">
        <v>0</v>
      </c>
      <c r="G44" s="98">
        <v>0</v>
      </c>
      <c r="H44" s="98"/>
      <c r="I44" s="98"/>
      <c r="J44" s="98"/>
      <c r="K44" s="98"/>
      <c r="L44" s="58">
        <v>0</v>
      </c>
      <c r="M44" s="58">
        <v>0</v>
      </c>
      <c r="N44" s="58">
        <v>0</v>
      </c>
      <c r="O44" s="107"/>
    </row>
    <row r="45" spans="1:15" ht="15" customHeight="1">
      <c r="A45" s="104"/>
      <c r="B45" s="105" t="s">
        <v>378</v>
      </c>
      <c r="C45" s="104"/>
      <c r="D45" s="104"/>
      <c r="E45" s="100" t="s">
        <v>67</v>
      </c>
      <c r="F45" s="100" t="s">
        <v>68</v>
      </c>
      <c r="G45" s="100" t="s">
        <v>4</v>
      </c>
      <c r="H45" s="99" t="s">
        <v>298</v>
      </c>
      <c r="I45" s="99"/>
      <c r="J45" s="99"/>
      <c r="K45" s="99"/>
      <c r="L45" s="100" t="s">
        <v>3</v>
      </c>
      <c r="M45" s="100" t="s">
        <v>69</v>
      </c>
      <c r="N45" s="100" t="s">
        <v>70</v>
      </c>
      <c r="O45" s="45"/>
    </row>
    <row r="46" spans="1:15" ht="22.5">
      <c r="A46" s="104"/>
      <c r="B46" s="105"/>
      <c r="C46" s="104"/>
      <c r="D46" s="104"/>
      <c r="E46" s="100"/>
      <c r="F46" s="100"/>
      <c r="G46" s="100"/>
      <c r="H46" s="42" t="s">
        <v>294</v>
      </c>
      <c r="I46" s="42" t="s">
        <v>295</v>
      </c>
      <c r="J46" s="42" t="s">
        <v>296</v>
      </c>
      <c r="K46" s="42" t="s">
        <v>297</v>
      </c>
      <c r="L46" s="100"/>
      <c r="M46" s="100"/>
      <c r="N46" s="100"/>
      <c r="O46" s="45"/>
    </row>
    <row r="47" spans="1:15">
      <c r="A47" s="104"/>
      <c r="B47" s="105"/>
      <c r="C47" s="104"/>
      <c r="D47" s="104"/>
      <c r="E47" s="43">
        <v>0</v>
      </c>
      <c r="F47" s="43">
        <v>0</v>
      </c>
      <c r="G47" s="43">
        <v>0</v>
      </c>
      <c r="H47" s="43">
        <v>0</v>
      </c>
      <c r="I47" s="43">
        <v>0</v>
      </c>
      <c r="J47" s="43">
        <v>0</v>
      </c>
      <c r="K47" s="43">
        <v>0</v>
      </c>
      <c r="L47" s="43">
        <v>0</v>
      </c>
      <c r="M47" s="43">
        <v>0</v>
      </c>
      <c r="N47" s="43">
        <v>0</v>
      </c>
      <c r="O47" s="45"/>
    </row>
    <row r="48" spans="1:15">
      <c r="A48" s="104" t="s">
        <v>17</v>
      </c>
      <c r="B48" s="103" t="s">
        <v>84</v>
      </c>
      <c r="C48" s="107"/>
      <c r="D48" s="45" t="s">
        <v>21</v>
      </c>
      <c r="E48" s="58">
        <v>0</v>
      </c>
      <c r="F48" s="58">
        <v>0</v>
      </c>
      <c r="G48" s="98">
        <v>0</v>
      </c>
      <c r="H48" s="98"/>
      <c r="I48" s="98"/>
      <c r="J48" s="98"/>
      <c r="K48" s="98"/>
      <c r="L48" s="58">
        <v>0</v>
      </c>
      <c r="M48" s="58">
        <v>0</v>
      </c>
      <c r="N48" s="58">
        <v>0</v>
      </c>
      <c r="O48" s="107"/>
    </row>
    <row r="49" spans="1:15" ht="33.75">
      <c r="A49" s="104"/>
      <c r="B49" s="103"/>
      <c r="C49" s="107"/>
      <c r="D49" s="45" t="s">
        <v>28</v>
      </c>
      <c r="E49" s="58">
        <v>0</v>
      </c>
      <c r="F49" s="58">
        <v>0</v>
      </c>
      <c r="G49" s="98">
        <v>0</v>
      </c>
      <c r="H49" s="98"/>
      <c r="I49" s="98"/>
      <c r="J49" s="98"/>
      <c r="K49" s="98"/>
      <c r="L49" s="58">
        <v>0</v>
      </c>
      <c r="M49" s="58">
        <v>0</v>
      </c>
      <c r="N49" s="58">
        <v>0</v>
      </c>
      <c r="O49" s="107"/>
    </row>
    <row r="50" spans="1:15" ht="33.75">
      <c r="A50" s="104"/>
      <c r="B50" s="103"/>
      <c r="C50" s="107"/>
      <c r="D50" s="45" t="s">
        <v>1</v>
      </c>
      <c r="E50" s="58">
        <v>0</v>
      </c>
      <c r="F50" s="58">
        <v>0</v>
      </c>
      <c r="G50" s="98">
        <v>0</v>
      </c>
      <c r="H50" s="98"/>
      <c r="I50" s="98"/>
      <c r="J50" s="98"/>
      <c r="K50" s="98"/>
      <c r="L50" s="58">
        <v>0</v>
      </c>
      <c r="M50" s="58">
        <v>0</v>
      </c>
      <c r="N50" s="58">
        <v>0</v>
      </c>
      <c r="O50" s="107"/>
    </row>
    <row r="51" spans="1:15" ht="33.75">
      <c r="A51" s="104"/>
      <c r="B51" s="103"/>
      <c r="C51" s="107"/>
      <c r="D51" s="45" t="s">
        <v>22</v>
      </c>
      <c r="E51" s="58">
        <v>0</v>
      </c>
      <c r="F51" s="58">
        <v>0</v>
      </c>
      <c r="G51" s="98">
        <v>0</v>
      </c>
      <c r="H51" s="98"/>
      <c r="I51" s="98"/>
      <c r="J51" s="98"/>
      <c r="K51" s="98"/>
      <c r="L51" s="58">
        <v>0</v>
      </c>
      <c r="M51" s="58">
        <v>0</v>
      </c>
      <c r="N51" s="58">
        <v>0</v>
      </c>
      <c r="O51" s="107"/>
    </row>
    <row r="52" spans="1:15" ht="22.5">
      <c r="A52" s="104"/>
      <c r="B52" s="103"/>
      <c r="C52" s="107"/>
      <c r="D52" s="45" t="s">
        <v>2</v>
      </c>
      <c r="E52" s="58">
        <v>0</v>
      </c>
      <c r="F52" s="58">
        <v>0</v>
      </c>
      <c r="G52" s="98">
        <v>0</v>
      </c>
      <c r="H52" s="98"/>
      <c r="I52" s="98"/>
      <c r="J52" s="98"/>
      <c r="K52" s="98"/>
      <c r="L52" s="58">
        <v>0</v>
      </c>
      <c r="M52" s="58">
        <v>0</v>
      </c>
      <c r="N52" s="58">
        <v>0</v>
      </c>
      <c r="O52" s="107"/>
    </row>
    <row r="53" spans="1:15" ht="15" customHeight="1">
      <c r="A53" s="104"/>
      <c r="B53" s="105" t="s">
        <v>378</v>
      </c>
      <c r="C53" s="104"/>
      <c r="D53" s="104"/>
      <c r="E53" s="100" t="s">
        <v>67</v>
      </c>
      <c r="F53" s="100" t="s">
        <v>68</v>
      </c>
      <c r="G53" s="100" t="s">
        <v>4</v>
      </c>
      <c r="H53" s="99" t="s">
        <v>298</v>
      </c>
      <c r="I53" s="99"/>
      <c r="J53" s="99"/>
      <c r="K53" s="99"/>
      <c r="L53" s="100" t="s">
        <v>3</v>
      </c>
      <c r="M53" s="100" t="s">
        <v>69</v>
      </c>
      <c r="N53" s="100" t="s">
        <v>70</v>
      </c>
      <c r="O53" s="45"/>
    </row>
    <row r="54" spans="1:15" ht="22.5">
      <c r="A54" s="104"/>
      <c r="B54" s="105"/>
      <c r="C54" s="104"/>
      <c r="D54" s="104"/>
      <c r="E54" s="100"/>
      <c r="F54" s="100"/>
      <c r="G54" s="100"/>
      <c r="H54" s="42" t="s">
        <v>294</v>
      </c>
      <c r="I54" s="42" t="s">
        <v>295</v>
      </c>
      <c r="J54" s="42" t="s">
        <v>296</v>
      </c>
      <c r="K54" s="42" t="s">
        <v>297</v>
      </c>
      <c r="L54" s="100"/>
      <c r="M54" s="100"/>
      <c r="N54" s="100"/>
      <c r="O54" s="45"/>
    </row>
    <row r="55" spans="1:15">
      <c r="A55" s="104"/>
      <c r="B55" s="105"/>
      <c r="C55" s="104"/>
      <c r="D55" s="104"/>
      <c r="E55" s="43">
        <v>0</v>
      </c>
      <c r="F55" s="43">
        <v>0</v>
      </c>
      <c r="G55" s="43">
        <v>0</v>
      </c>
      <c r="H55" s="43">
        <v>0</v>
      </c>
      <c r="I55" s="43">
        <v>0</v>
      </c>
      <c r="J55" s="43">
        <v>0</v>
      </c>
      <c r="K55" s="43">
        <v>0</v>
      </c>
      <c r="L55" s="43">
        <v>0</v>
      </c>
      <c r="M55" s="43">
        <v>0</v>
      </c>
      <c r="N55" s="43">
        <v>0</v>
      </c>
      <c r="O55" s="45"/>
    </row>
    <row r="56" spans="1:15">
      <c r="A56" s="104" t="s">
        <v>18</v>
      </c>
      <c r="B56" s="144" t="s">
        <v>85</v>
      </c>
      <c r="C56" s="107"/>
      <c r="D56" s="45" t="s">
        <v>21</v>
      </c>
      <c r="E56" s="58">
        <v>0</v>
      </c>
      <c r="F56" s="58">
        <v>0</v>
      </c>
      <c r="G56" s="98">
        <v>0</v>
      </c>
      <c r="H56" s="98"/>
      <c r="I56" s="98"/>
      <c r="J56" s="98"/>
      <c r="K56" s="98"/>
      <c r="L56" s="58">
        <v>0</v>
      </c>
      <c r="M56" s="58">
        <v>0</v>
      </c>
      <c r="N56" s="58">
        <v>0</v>
      </c>
      <c r="O56" s="107"/>
    </row>
    <row r="57" spans="1:15" ht="33.75">
      <c r="A57" s="104"/>
      <c r="B57" s="145"/>
      <c r="C57" s="107"/>
      <c r="D57" s="45" t="s">
        <v>28</v>
      </c>
      <c r="E57" s="58">
        <v>0</v>
      </c>
      <c r="F57" s="58">
        <v>0</v>
      </c>
      <c r="G57" s="98">
        <v>0</v>
      </c>
      <c r="H57" s="98"/>
      <c r="I57" s="98"/>
      <c r="J57" s="98"/>
      <c r="K57" s="98"/>
      <c r="L57" s="58">
        <v>0</v>
      </c>
      <c r="M57" s="58">
        <v>0</v>
      </c>
      <c r="N57" s="58">
        <v>0</v>
      </c>
      <c r="O57" s="107"/>
    </row>
    <row r="58" spans="1:15" ht="33.75">
      <c r="A58" s="104"/>
      <c r="B58" s="145"/>
      <c r="C58" s="107"/>
      <c r="D58" s="45" t="s">
        <v>1</v>
      </c>
      <c r="E58" s="58">
        <v>0</v>
      </c>
      <c r="F58" s="58">
        <v>0</v>
      </c>
      <c r="G58" s="98">
        <v>0</v>
      </c>
      <c r="H58" s="98"/>
      <c r="I58" s="98"/>
      <c r="J58" s="98"/>
      <c r="K58" s="98"/>
      <c r="L58" s="58">
        <v>0</v>
      </c>
      <c r="M58" s="58">
        <v>0</v>
      </c>
      <c r="N58" s="58">
        <v>0</v>
      </c>
      <c r="O58" s="107"/>
    </row>
    <row r="59" spans="1:15" ht="33.75">
      <c r="A59" s="104"/>
      <c r="B59" s="145"/>
      <c r="C59" s="107"/>
      <c r="D59" s="45" t="s">
        <v>22</v>
      </c>
      <c r="E59" s="58">
        <v>0</v>
      </c>
      <c r="F59" s="58">
        <v>0</v>
      </c>
      <c r="G59" s="98">
        <v>0</v>
      </c>
      <c r="H59" s="98"/>
      <c r="I59" s="98"/>
      <c r="J59" s="98"/>
      <c r="K59" s="98"/>
      <c r="L59" s="58">
        <v>0</v>
      </c>
      <c r="M59" s="58">
        <v>0</v>
      </c>
      <c r="N59" s="58">
        <v>0</v>
      </c>
      <c r="O59" s="107"/>
    </row>
    <row r="60" spans="1:15" ht="22.5">
      <c r="A60" s="104"/>
      <c r="B60" s="146"/>
      <c r="C60" s="107"/>
      <c r="D60" s="45" t="s">
        <v>2</v>
      </c>
      <c r="E60" s="58">
        <v>0</v>
      </c>
      <c r="F60" s="58">
        <v>0</v>
      </c>
      <c r="G60" s="98">
        <v>0</v>
      </c>
      <c r="H60" s="98"/>
      <c r="I60" s="98"/>
      <c r="J60" s="98"/>
      <c r="K60" s="98"/>
      <c r="L60" s="58">
        <v>0</v>
      </c>
      <c r="M60" s="58">
        <v>0</v>
      </c>
      <c r="N60" s="58">
        <v>0</v>
      </c>
      <c r="O60" s="107"/>
    </row>
    <row r="61" spans="1:15" ht="15" customHeight="1">
      <c r="A61" s="104"/>
      <c r="B61" s="105" t="s">
        <v>378</v>
      </c>
      <c r="C61" s="104"/>
      <c r="D61" s="104"/>
      <c r="E61" s="100" t="s">
        <v>67</v>
      </c>
      <c r="F61" s="100" t="s">
        <v>68</v>
      </c>
      <c r="G61" s="100" t="s">
        <v>4</v>
      </c>
      <c r="H61" s="99" t="s">
        <v>298</v>
      </c>
      <c r="I61" s="99"/>
      <c r="J61" s="99"/>
      <c r="K61" s="99"/>
      <c r="L61" s="100" t="s">
        <v>3</v>
      </c>
      <c r="M61" s="100" t="s">
        <v>69</v>
      </c>
      <c r="N61" s="100" t="s">
        <v>70</v>
      </c>
      <c r="O61" s="45"/>
    </row>
    <row r="62" spans="1:15" ht="22.5">
      <c r="A62" s="104"/>
      <c r="B62" s="105"/>
      <c r="C62" s="104"/>
      <c r="D62" s="104"/>
      <c r="E62" s="100"/>
      <c r="F62" s="100"/>
      <c r="G62" s="100"/>
      <c r="H62" s="42" t="s">
        <v>294</v>
      </c>
      <c r="I62" s="42" t="s">
        <v>295</v>
      </c>
      <c r="J62" s="42" t="s">
        <v>296</v>
      </c>
      <c r="K62" s="42" t="s">
        <v>297</v>
      </c>
      <c r="L62" s="100"/>
      <c r="M62" s="100"/>
      <c r="N62" s="100"/>
      <c r="O62" s="45"/>
    </row>
    <row r="63" spans="1:15">
      <c r="A63" s="104"/>
      <c r="B63" s="105"/>
      <c r="C63" s="104"/>
      <c r="D63" s="104"/>
      <c r="E63" s="43">
        <v>0</v>
      </c>
      <c r="F63" s="43">
        <v>0</v>
      </c>
      <c r="G63" s="43">
        <v>0</v>
      </c>
      <c r="H63" s="43">
        <v>0</v>
      </c>
      <c r="I63" s="43">
        <v>0</v>
      </c>
      <c r="J63" s="43">
        <v>0</v>
      </c>
      <c r="K63" s="43">
        <v>0</v>
      </c>
      <c r="L63" s="43">
        <v>0</v>
      </c>
      <c r="M63" s="43">
        <v>0</v>
      </c>
      <c r="N63" s="43">
        <v>0</v>
      </c>
      <c r="O63" s="45"/>
    </row>
    <row r="64" spans="1:15">
      <c r="A64" s="104" t="s">
        <v>186</v>
      </c>
      <c r="B64" s="103" t="s">
        <v>342</v>
      </c>
      <c r="C64" s="107"/>
      <c r="D64" s="45" t="s">
        <v>21</v>
      </c>
      <c r="E64" s="58">
        <f>E65+E66+E67+E68</f>
        <v>4717.12</v>
      </c>
      <c r="F64" s="58">
        <f>F65+F66+F67+F68</f>
        <v>917.12</v>
      </c>
      <c r="G64" s="98">
        <f>G65+G66+G67+G68</f>
        <v>950</v>
      </c>
      <c r="H64" s="98"/>
      <c r="I64" s="98"/>
      <c r="J64" s="98"/>
      <c r="K64" s="98"/>
      <c r="L64" s="58">
        <f>L65+L66+L67+L68</f>
        <v>950</v>
      </c>
      <c r="M64" s="58">
        <f>M65+M66+M67+M68</f>
        <v>950</v>
      </c>
      <c r="N64" s="58">
        <f>N65+N66+N67+N68</f>
        <v>950</v>
      </c>
      <c r="O64" s="107"/>
    </row>
    <row r="65" spans="1:15" ht="33.75">
      <c r="A65" s="104"/>
      <c r="B65" s="103"/>
      <c r="C65" s="107"/>
      <c r="D65" s="45" t="s">
        <v>28</v>
      </c>
      <c r="E65" s="58">
        <f>F65+G65+L65+M65+N65</f>
        <v>0</v>
      </c>
      <c r="F65" s="58">
        <v>0</v>
      </c>
      <c r="G65" s="98">
        <v>0</v>
      </c>
      <c r="H65" s="98"/>
      <c r="I65" s="98"/>
      <c r="J65" s="98"/>
      <c r="K65" s="98"/>
      <c r="L65" s="58">
        <v>0</v>
      </c>
      <c r="M65" s="58">
        <v>0</v>
      </c>
      <c r="N65" s="58">
        <v>0</v>
      </c>
      <c r="O65" s="107"/>
    </row>
    <row r="66" spans="1:15" ht="33.75">
      <c r="A66" s="104"/>
      <c r="B66" s="103"/>
      <c r="C66" s="107"/>
      <c r="D66" s="45" t="s">
        <v>1</v>
      </c>
      <c r="E66" s="58">
        <f t="shared" ref="E66:E68" si="9">F66+G66+L66+M66+N66</f>
        <v>0</v>
      </c>
      <c r="F66" s="58">
        <v>0</v>
      </c>
      <c r="G66" s="98">
        <v>0</v>
      </c>
      <c r="H66" s="98"/>
      <c r="I66" s="98"/>
      <c r="J66" s="98"/>
      <c r="K66" s="98"/>
      <c r="L66" s="58">
        <v>0</v>
      </c>
      <c r="M66" s="58">
        <v>0</v>
      </c>
      <c r="N66" s="58">
        <v>0</v>
      </c>
      <c r="O66" s="107"/>
    </row>
    <row r="67" spans="1:15" ht="33.75">
      <c r="A67" s="104"/>
      <c r="B67" s="103"/>
      <c r="C67" s="107"/>
      <c r="D67" s="45" t="s">
        <v>22</v>
      </c>
      <c r="E67" s="58">
        <f t="shared" si="9"/>
        <v>4717.12</v>
      </c>
      <c r="F67" s="58">
        <v>917.12</v>
      </c>
      <c r="G67" s="98">
        <v>950</v>
      </c>
      <c r="H67" s="98"/>
      <c r="I67" s="98"/>
      <c r="J67" s="98"/>
      <c r="K67" s="98"/>
      <c r="L67" s="58">
        <v>950</v>
      </c>
      <c r="M67" s="58">
        <v>950</v>
      </c>
      <c r="N67" s="58">
        <v>950</v>
      </c>
      <c r="O67" s="107"/>
    </row>
    <row r="68" spans="1:15" ht="22.5">
      <c r="A68" s="104"/>
      <c r="B68" s="103"/>
      <c r="C68" s="107"/>
      <c r="D68" s="45" t="s">
        <v>2</v>
      </c>
      <c r="E68" s="58">
        <f t="shared" si="9"/>
        <v>0</v>
      </c>
      <c r="F68" s="58">
        <v>0</v>
      </c>
      <c r="G68" s="98">
        <v>0</v>
      </c>
      <c r="H68" s="98"/>
      <c r="I68" s="98"/>
      <c r="J68" s="98"/>
      <c r="K68" s="98"/>
      <c r="L68" s="58">
        <v>0</v>
      </c>
      <c r="M68" s="58">
        <v>0</v>
      </c>
      <c r="N68" s="58">
        <v>0</v>
      </c>
      <c r="O68" s="107"/>
    </row>
    <row r="69" spans="1:15">
      <c r="A69" s="104" t="s">
        <v>19</v>
      </c>
      <c r="B69" s="103" t="s">
        <v>338</v>
      </c>
      <c r="C69" s="107"/>
      <c r="D69" s="48" t="s">
        <v>21</v>
      </c>
      <c r="E69" s="58">
        <f>E70+E71+E72+E73</f>
        <v>4717.12</v>
      </c>
      <c r="F69" s="58">
        <f>F70+F71+F72+F73</f>
        <v>917.12</v>
      </c>
      <c r="G69" s="98">
        <f>G70+G71+G72+G73</f>
        <v>950</v>
      </c>
      <c r="H69" s="98"/>
      <c r="I69" s="98"/>
      <c r="J69" s="98"/>
      <c r="K69" s="98"/>
      <c r="L69" s="58">
        <f>L70+L71+L72+L73</f>
        <v>950</v>
      </c>
      <c r="M69" s="58">
        <f>M70+M71+M72+M73</f>
        <v>950</v>
      </c>
      <c r="N69" s="58">
        <f>N70+N71+N72+N73</f>
        <v>950</v>
      </c>
      <c r="O69" s="107"/>
    </row>
    <row r="70" spans="1:15" ht="33.75">
      <c r="A70" s="104"/>
      <c r="B70" s="103"/>
      <c r="C70" s="107"/>
      <c r="D70" s="48" t="s">
        <v>28</v>
      </c>
      <c r="E70" s="58">
        <f>F70+G70+L70+M70+N70</f>
        <v>0</v>
      </c>
      <c r="F70" s="58">
        <v>0</v>
      </c>
      <c r="G70" s="98">
        <v>0</v>
      </c>
      <c r="H70" s="98"/>
      <c r="I70" s="98"/>
      <c r="J70" s="98"/>
      <c r="K70" s="98"/>
      <c r="L70" s="58">
        <v>0</v>
      </c>
      <c r="M70" s="58">
        <v>0</v>
      </c>
      <c r="N70" s="58">
        <v>0</v>
      </c>
      <c r="O70" s="107"/>
    </row>
    <row r="71" spans="1:15" ht="33.75">
      <c r="A71" s="104"/>
      <c r="B71" s="103"/>
      <c r="C71" s="107"/>
      <c r="D71" s="48" t="s">
        <v>1</v>
      </c>
      <c r="E71" s="58">
        <f t="shared" ref="E71:E73" si="10">F71+G71+L71+M71+N71</f>
        <v>0</v>
      </c>
      <c r="F71" s="58">
        <v>0</v>
      </c>
      <c r="G71" s="98">
        <v>0</v>
      </c>
      <c r="H71" s="98"/>
      <c r="I71" s="98"/>
      <c r="J71" s="98"/>
      <c r="K71" s="98"/>
      <c r="L71" s="58">
        <v>0</v>
      </c>
      <c r="M71" s="58">
        <v>0</v>
      </c>
      <c r="N71" s="58">
        <v>0</v>
      </c>
      <c r="O71" s="107"/>
    </row>
    <row r="72" spans="1:15" ht="33.75">
      <c r="A72" s="104"/>
      <c r="B72" s="103"/>
      <c r="C72" s="107"/>
      <c r="D72" s="48" t="s">
        <v>22</v>
      </c>
      <c r="E72" s="58">
        <f t="shared" si="10"/>
        <v>4717.12</v>
      </c>
      <c r="F72" s="58">
        <v>917.12</v>
      </c>
      <c r="G72" s="98">
        <v>950</v>
      </c>
      <c r="H72" s="98"/>
      <c r="I72" s="98"/>
      <c r="J72" s="98"/>
      <c r="K72" s="98"/>
      <c r="L72" s="58">
        <v>950</v>
      </c>
      <c r="M72" s="58">
        <v>950</v>
      </c>
      <c r="N72" s="58">
        <v>950</v>
      </c>
      <c r="O72" s="107"/>
    </row>
    <row r="73" spans="1:15" ht="22.5">
      <c r="A73" s="104"/>
      <c r="B73" s="103"/>
      <c r="C73" s="107"/>
      <c r="D73" s="48" t="s">
        <v>2</v>
      </c>
      <c r="E73" s="58">
        <f t="shared" si="10"/>
        <v>0</v>
      </c>
      <c r="F73" s="58">
        <v>0</v>
      </c>
      <c r="G73" s="98">
        <v>0</v>
      </c>
      <c r="H73" s="98"/>
      <c r="I73" s="98"/>
      <c r="J73" s="98"/>
      <c r="K73" s="98"/>
      <c r="L73" s="58">
        <v>0</v>
      </c>
      <c r="M73" s="58">
        <v>0</v>
      </c>
      <c r="N73" s="58">
        <v>0</v>
      </c>
      <c r="O73" s="107"/>
    </row>
    <row r="74" spans="1:15" ht="15" customHeight="1">
      <c r="A74" s="104"/>
      <c r="B74" s="105" t="s">
        <v>379</v>
      </c>
      <c r="C74" s="104"/>
      <c r="D74" s="104"/>
      <c r="E74" s="100" t="s">
        <v>67</v>
      </c>
      <c r="F74" s="100" t="s">
        <v>68</v>
      </c>
      <c r="G74" s="100" t="s">
        <v>4</v>
      </c>
      <c r="H74" s="99" t="s">
        <v>298</v>
      </c>
      <c r="I74" s="99"/>
      <c r="J74" s="99"/>
      <c r="K74" s="99"/>
      <c r="L74" s="100" t="s">
        <v>3</v>
      </c>
      <c r="M74" s="100" t="s">
        <v>69</v>
      </c>
      <c r="N74" s="100" t="s">
        <v>70</v>
      </c>
      <c r="O74" s="48"/>
    </row>
    <row r="75" spans="1:15" ht="22.5">
      <c r="A75" s="104"/>
      <c r="B75" s="105"/>
      <c r="C75" s="104"/>
      <c r="D75" s="104"/>
      <c r="E75" s="100"/>
      <c r="F75" s="100"/>
      <c r="G75" s="100"/>
      <c r="H75" s="46" t="s">
        <v>294</v>
      </c>
      <c r="I75" s="46" t="s">
        <v>295</v>
      </c>
      <c r="J75" s="46" t="s">
        <v>296</v>
      </c>
      <c r="K75" s="46" t="s">
        <v>297</v>
      </c>
      <c r="L75" s="100"/>
      <c r="M75" s="100"/>
      <c r="N75" s="100"/>
      <c r="O75" s="48"/>
    </row>
    <row r="76" spans="1:15" ht="23.25" customHeight="1">
      <c r="A76" s="104"/>
      <c r="B76" s="105"/>
      <c r="C76" s="104"/>
      <c r="D76" s="104"/>
      <c r="E76" s="47"/>
      <c r="F76" s="47">
        <v>1</v>
      </c>
      <c r="G76" s="47">
        <v>1</v>
      </c>
      <c r="H76" s="47">
        <v>1</v>
      </c>
      <c r="I76" s="47">
        <v>1</v>
      </c>
      <c r="J76" s="47">
        <v>1</v>
      </c>
      <c r="K76" s="47">
        <v>1</v>
      </c>
      <c r="L76" s="47">
        <v>1</v>
      </c>
      <c r="M76" s="47">
        <v>1</v>
      </c>
      <c r="N76" s="47">
        <v>1</v>
      </c>
      <c r="O76" s="48"/>
    </row>
    <row r="77" spans="1:15">
      <c r="A77" s="104" t="s">
        <v>339</v>
      </c>
      <c r="B77" s="103" t="s">
        <v>340</v>
      </c>
      <c r="C77" s="107"/>
      <c r="D77" s="48" t="s">
        <v>21</v>
      </c>
      <c r="E77" s="58">
        <f>E78+E79+E80+E81</f>
        <v>0</v>
      </c>
      <c r="F77" s="58">
        <f>F78+F79+F80+F81</f>
        <v>0</v>
      </c>
      <c r="G77" s="98">
        <v>0</v>
      </c>
      <c r="H77" s="98"/>
      <c r="I77" s="98"/>
      <c r="J77" s="98"/>
      <c r="K77" s="98"/>
      <c r="L77" s="58">
        <f>L78+L79+L80+L81</f>
        <v>0</v>
      </c>
      <c r="M77" s="58">
        <f>M78+M79+M80+M81</f>
        <v>0</v>
      </c>
      <c r="N77" s="58">
        <f>N78+N79+N80+N81</f>
        <v>0</v>
      </c>
      <c r="O77" s="107"/>
    </row>
    <row r="78" spans="1:15" ht="33.75">
      <c r="A78" s="104"/>
      <c r="B78" s="103"/>
      <c r="C78" s="107"/>
      <c r="D78" s="48" t="s">
        <v>28</v>
      </c>
      <c r="E78" s="58">
        <v>0</v>
      </c>
      <c r="F78" s="58">
        <v>0</v>
      </c>
      <c r="G78" s="98">
        <v>0</v>
      </c>
      <c r="H78" s="98"/>
      <c r="I78" s="98"/>
      <c r="J78" s="98"/>
      <c r="K78" s="98"/>
      <c r="L78" s="58">
        <v>0</v>
      </c>
      <c r="M78" s="58">
        <v>0</v>
      </c>
      <c r="N78" s="58">
        <v>0</v>
      </c>
      <c r="O78" s="107"/>
    </row>
    <row r="79" spans="1:15" ht="33.75">
      <c r="A79" s="104"/>
      <c r="B79" s="103"/>
      <c r="C79" s="107"/>
      <c r="D79" s="48" t="s">
        <v>1</v>
      </c>
      <c r="E79" s="58">
        <v>0</v>
      </c>
      <c r="F79" s="58">
        <v>0</v>
      </c>
      <c r="G79" s="98">
        <v>0</v>
      </c>
      <c r="H79" s="98"/>
      <c r="I79" s="98"/>
      <c r="J79" s="98"/>
      <c r="K79" s="98"/>
      <c r="L79" s="58">
        <v>0</v>
      </c>
      <c r="M79" s="58">
        <v>0</v>
      </c>
      <c r="N79" s="58">
        <v>0</v>
      </c>
      <c r="O79" s="107"/>
    </row>
    <row r="80" spans="1:15" ht="33.75">
      <c r="A80" s="104"/>
      <c r="B80" s="103"/>
      <c r="C80" s="107"/>
      <c r="D80" s="48" t="s">
        <v>22</v>
      </c>
      <c r="E80" s="58">
        <v>0</v>
      </c>
      <c r="F80" s="58">
        <v>0</v>
      </c>
      <c r="G80" s="98">
        <v>0</v>
      </c>
      <c r="H80" s="98"/>
      <c r="I80" s="98"/>
      <c r="J80" s="98"/>
      <c r="K80" s="98"/>
      <c r="L80" s="58">
        <v>0</v>
      </c>
      <c r="M80" s="58">
        <v>0</v>
      </c>
      <c r="N80" s="58">
        <v>0</v>
      </c>
      <c r="O80" s="107"/>
    </row>
    <row r="81" spans="1:15" ht="22.5">
      <c r="A81" s="104"/>
      <c r="B81" s="103"/>
      <c r="C81" s="107"/>
      <c r="D81" s="48" t="s">
        <v>2</v>
      </c>
      <c r="E81" s="58">
        <v>0</v>
      </c>
      <c r="F81" s="58">
        <v>0</v>
      </c>
      <c r="G81" s="98">
        <v>0</v>
      </c>
      <c r="H81" s="98"/>
      <c r="I81" s="98"/>
      <c r="J81" s="98"/>
      <c r="K81" s="98"/>
      <c r="L81" s="58">
        <v>0</v>
      </c>
      <c r="M81" s="58">
        <v>0</v>
      </c>
      <c r="N81" s="58">
        <v>0</v>
      </c>
      <c r="O81" s="107"/>
    </row>
    <row r="82" spans="1:15" ht="15" customHeight="1">
      <c r="A82" s="104"/>
      <c r="B82" s="105" t="s">
        <v>378</v>
      </c>
      <c r="C82" s="104"/>
      <c r="D82" s="104"/>
      <c r="E82" s="100" t="s">
        <v>67</v>
      </c>
      <c r="F82" s="100" t="s">
        <v>68</v>
      </c>
      <c r="G82" s="100" t="s">
        <v>4</v>
      </c>
      <c r="H82" s="99" t="s">
        <v>298</v>
      </c>
      <c r="I82" s="99"/>
      <c r="J82" s="99"/>
      <c r="K82" s="99"/>
      <c r="L82" s="100" t="s">
        <v>3</v>
      </c>
      <c r="M82" s="100" t="s">
        <v>69</v>
      </c>
      <c r="N82" s="100" t="s">
        <v>70</v>
      </c>
      <c r="O82" s="48"/>
    </row>
    <row r="83" spans="1:15" ht="22.5">
      <c r="A83" s="104"/>
      <c r="B83" s="105"/>
      <c r="C83" s="104"/>
      <c r="D83" s="104"/>
      <c r="E83" s="100"/>
      <c r="F83" s="100"/>
      <c r="G83" s="100"/>
      <c r="H83" s="46" t="s">
        <v>294</v>
      </c>
      <c r="I83" s="46" t="s">
        <v>295</v>
      </c>
      <c r="J83" s="46" t="s">
        <v>296</v>
      </c>
      <c r="K83" s="46" t="s">
        <v>297</v>
      </c>
      <c r="L83" s="100"/>
      <c r="M83" s="100"/>
      <c r="N83" s="100"/>
      <c r="O83" s="48"/>
    </row>
    <row r="84" spans="1:15">
      <c r="A84" s="104"/>
      <c r="B84" s="105"/>
      <c r="C84" s="104"/>
      <c r="D84" s="104"/>
      <c r="E84" s="47">
        <v>0</v>
      </c>
      <c r="F84" s="47">
        <v>0</v>
      </c>
      <c r="G84" s="47">
        <v>0</v>
      </c>
      <c r="H84" s="47">
        <v>0</v>
      </c>
      <c r="I84" s="47">
        <v>0</v>
      </c>
      <c r="J84" s="47">
        <v>0</v>
      </c>
      <c r="K84" s="47">
        <v>0</v>
      </c>
      <c r="L84" s="47">
        <v>0</v>
      </c>
      <c r="M84" s="47">
        <v>0</v>
      </c>
      <c r="N84" s="47">
        <v>0</v>
      </c>
      <c r="O84" s="48"/>
    </row>
    <row r="85" spans="1:15">
      <c r="A85" s="104" t="s">
        <v>34</v>
      </c>
      <c r="B85" s="103" t="s">
        <v>226</v>
      </c>
      <c r="C85" s="107"/>
      <c r="D85" s="45" t="s">
        <v>21</v>
      </c>
      <c r="E85" s="58">
        <f>E86+E87+E88+E89</f>
        <v>0</v>
      </c>
      <c r="F85" s="58">
        <f>F86+F87+F88+F89</f>
        <v>0</v>
      </c>
      <c r="G85" s="98">
        <v>0</v>
      </c>
      <c r="H85" s="98"/>
      <c r="I85" s="98"/>
      <c r="J85" s="98"/>
      <c r="K85" s="98"/>
      <c r="L85" s="58">
        <f>L86+L87+L88+L89</f>
        <v>0</v>
      </c>
      <c r="M85" s="58">
        <f>M86+M87+M88+M89</f>
        <v>0</v>
      </c>
      <c r="N85" s="58">
        <f>N86+N87+N88+N89</f>
        <v>0</v>
      </c>
      <c r="O85" s="107"/>
    </row>
    <row r="86" spans="1:15" ht="33.75">
      <c r="A86" s="104"/>
      <c r="B86" s="103"/>
      <c r="C86" s="107"/>
      <c r="D86" s="45" t="s">
        <v>28</v>
      </c>
      <c r="E86" s="58">
        <v>0</v>
      </c>
      <c r="F86" s="58">
        <v>0</v>
      </c>
      <c r="G86" s="98">
        <v>0</v>
      </c>
      <c r="H86" s="98"/>
      <c r="I86" s="98"/>
      <c r="J86" s="98"/>
      <c r="K86" s="98"/>
      <c r="L86" s="58">
        <v>0</v>
      </c>
      <c r="M86" s="58">
        <v>0</v>
      </c>
      <c r="N86" s="58">
        <v>0</v>
      </c>
      <c r="O86" s="107"/>
    </row>
    <row r="87" spans="1:15" ht="33.75">
      <c r="A87" s="104"/>
      <c r="B87" s="103"/>
      <c r="C87" s="107"/>
      <c r="D87" s="45" t="s">
        <v>1</v>
      </c>
      <c r="E87" s="58">
        <v>0</v>
      </c>
      <c r="F87" s="58">
        <v>0</v>
      </c>
      <c r="G87" s="98">
        <v>0</v>
      </c>
      <c r="H87" s="98"/>
      <c r="I87" s="98"/>
      <c r="J87" s="98"/>
      <c r="K87" s="98"/>
      <c r="L87" s="58">
        <v>0</v>
      </c>
      <c r="M87" s="58">
        <v>0</v>
      </c>
      <c r="N87" s="58">
        <v>0</v>
      </c>
      <c r="O87" s="107"/>
    </row>
    <row r="88" spans="1:15" ht="33.75">
      <c r="A88" s="104"/>
      <c r="B88" s="103"/>
      <c r="C88" s="107"/>
      <c r="D88" s="45" t="s">
        <v>22</v>
      </c>
      <c r="E88" s="58">
        <v>0</v>
      </c>
      <c r="F88" s="58">
        <v>0</v>
      </c>
      <c r="G88" s="98">
        <v>0</v>
      </c>
      <c r="H88" s="98"/>
      <c r="I88" s="98"/>
      <c r="J88" s="98"/>
      <c r="K88" s="98"/>
      <c r="L88" s="58">
        <v>0</v>
      </c>
      <c r="M88" s="58">
        <v>0</v>
      </c>
      <c r="N88" s="58">
        <v>0</v>
      </c>
      <c r="O88" s="107"/>
    </row>
    <row r="89" spans="1:15" ht="22.5">
      <c r="A89" s="104"/>
      <c r="B89" s="103"/>
      <c r="C89" s="107"/>
      <c r="D89" s="45" t="s">
        <v>2</v>
      </c>
      <c r="E89" s="58">
        <v>0</v>
      </c>
      <c r="F89" s="58">
        <v>0</v>
      </c>
      <c r="G89" s="98">
        <v>0</v>
      </c>
      <c r="H89" s="98"/>
      <c r="I89" s="98"/>
      <c r="J89" s="98"/>
      <c r="K89" s="98"/>
      <c r="L89" s="58">
        <v>0</v>
      </c>
      <c r="M89" s="58">
        <v>0</v>
      </c>
      <c r="N89" s="58">
        <v>0</v>
      </c>
      <c r="O89" s="107"/>
    </row>
    <row r="90" spans="1:15">
      <c r="A90" s="104" t="s">
        <v>31</v>
      </c>
      <c r="B90" s="103" t="s">
        <v>227</v>
      </c>
      <c r="C90" s="107"/>
      <c r="D90" s="45" t="s">
        <v>21</v>
      </c>
      <c r="E90" s="58">
        <f>E91+E92+E93+E94</f>
        <v>0</v>
      </c>
      <c r="F90" s="58">
        <f>F91+F92+F93+F94</f>
        <v>0</v>
      </c>
      <c r="G90" s="98">
        <v>0</v>
      </c>
      <c r="H90" s="98"/>
      <c r="I90" s="98"/>
      <c r="J90" s="98"/>
      <c r="K90" s="98"/>
      <c r="L90" s="58">
        <f>L91+L92+L93+L94</f>
        <v>0</v>
      </c>
      <c r="M90" s="58">
        <f>M91+M92+M93+M94</f>
        <v>0</v>
      </c>
      <c r="N90" s="58">
        <f>N91+N92+N93+N94</f>
        <v>0</v>
      </c>
      <c r="O90" s="107"/>
    </row>
    <row r="91" spans="1:15" ht="33.75">
      <c r="A91" s="104"/>
      <c r="B91" s="103"/>
      <c r="C91" s="107"/>
      <c r="D91" s="45" t="s">
        <v>28</v>
      </c>
      <c r="E91" s="58">
        <v>0</v>
      </c>
      <c r="F91" s="58">
        <v>0</v>
      </c>
      <c r="G91" s="98">
        <v>0</v>
      </c>
      <c r="H91" s="98"/>
      <c r="I91" s="98"/>
      <c r="J91" s="98"/>
      <c r="K91" s="98"/>
      <c r="L91" s="58">
        <v>0</v>
      </c>
      <c r="M91" s="58">
        <v>0</v>
      </c>
      <c r="N91" s="58">
        <v>0</v>
      </c>
      <c r="O91" s="107"/>
    </row>
    <row r="92" spans="1:15" ht="33.75">
      <c r="A92" s="104"/>
      <c r="B92" s="103"/>
      <c r="C92" s="107"/>
      <c r="D92" s="45" t="s">
        <v>1</v>
      </c>
      <c r="E92" s="58">
        <v>0</v>
      </c>
      <c r="F92" s="58">
        <v>0</v>
      </c>
      <c r="G92" s="98">
        <v>0</v>
      </c>
      <c r="H92" s="98"/>
      <c r="I92" s="98"/>
      <c r="J92" s="98"/>
      <c r="K92" s="98"/>
      <c r="L92" s="58">
        <v>0</v>
      </c>
      <c r="M92" s="58">
        <v>0</v>
      </c>
      <c r="N92" s="58">
        <v>0</v>
      </c>
      <c r="O92" s="107"/>
    </row>
    <row r="93" spans="1:15" ht="33.75">
      <c r="A93" s="104"/>
      <c r="B93" s="103"/>
      <c r="C93" s="107"/>
      <c r="D93" s="45" t="s">
        <v>22</v>
      </c>
      <c r="E93" s="58">
        <v>0</v>
      </c>
      <c r="F93" s="58">
        <v>0</v>
      </c>
      <c r="G93" s="98">
        <v>0</v>
      </c>
      <c r="H93" s="98"/>
      <c r="I93" s="98"/>
      <c r="J93" s="98"/>
      <c r="K93" s="98"/>
      <c r="L93" s="58">
        <v>0</v>
      </c>
      <c r="M93" s="58">
        <v>0</v>
      </c>
      <c r="N93" s="58">
        <v>0</v>
      </c>
      <c r="O93" s="107"/>
    </row>
    <row r="94" spans="1:15" ht="22.5">
      <c r="A94" s="104"/>
      <c r="B94" s="103"/>
      <c r="C94" s="107"/>
      <c r="D94" s="45" t="s">
        <v>2</v>
      </c>
      <c r="E94" s="58">
        <v>0</v>
      </c>
      <c r="F94" s="58">
        <v>0</v>
      </c>
      <c r="G94" s="98">
        <v>0</v>
      </c>
      <c r="H94" s="98"/>
      <c r="I94" s="98"/>
      <c r="J94" s="98"/>
      <c r="K94" s="98"/>
      <c r="L94" s="58">
        <v>0</v>
      </c>
      <c r="M94" s="58">
        <v>0</v>
      </c>
      <c r="N94" s="58">
        <v>0</v>
      </c>
      <c r="O94" s="107"/>
    </row>
    <row r="95" spans="1:15" ht="15" customHeight="1">
      <c r="A95" s="104"/>
      <c r="B95" s="162" t="s">
        <v>378</v>
      </c>
      <c r="C95" s="104"/>
      <c r="D95" s="104"/>
      <c r="E95" s="100" t="s">
        <v>67</v>
      </c>
      <c r="F95" s="100" t="s">
        <v>68</v>
      </c>
      <c r="G95" s="100" t="s">
        <v>4</v>
      </c>
      <c r="H95" s="99" t="s">
        <v>298</v>
      </c>
      <c r="I95" s="99"/>
      <c r="J95" s="99"/>
      <c r="K95" s="99"/>
      <c r="L95" s="100" t="s">
        <v>3</v>
      </c>
      <c r="M95" s="100" t="s">
        <v>69</v>
      </c>
      <c r="N95" s="100" t="s">
        <v>70</v>
      </c>
      <c r="O95" s="45"/>
    </row>
    <row r="96" spans="1:15" ht="22.5">
      <c r="A96" s="104"/>
      <c r="B96" s="163"/>
      <c r="C96" s="104"/>
      <c r="D96" s="104"/>
      <c r="E96" s="100"/>
      <c r="F96" s="100"/>
      <c r="G96" s="100"/>
      <c r="H96" s="42" t="s">
        <v>294</v>
      </c>
      <c r="I96" s="42" t="s">
        <v>295</v>
      </c>
      <c r="J96" s="42" t="s">
        <v>296</v>
      </c>
      <c r="K96" s="42" t="s">
        <v>297</v>
      </c>
      <c r="L96" s="100"/>
      <c r="M96" s="100"/>
      <c r="N96" s="100"/>
      <c r="O96" s="45"/>
    </row>
    <row r="97" spans="1:15">
      <c r="A97" s="104"/>
      <c r="B97" s="164"/>
      <c r="C97" s="104"/>
      <c r="D97" s="104"/>
      <c r="E97" s="43">
        <v>0</v>
      </c>
      <c r="F97" s="43">
        <v>0</v>
      </c>
      <c r="G97" s="43">
        <v>0</v>
      </c>
      <c r="H97" s="43">
        <v>0</v>
      </c>
      <c r="I97" s="43">
        <v>0</v>
      </c>
      <c r="J97" s="43">
        <v>0</v>
      </c>
      <c r="K97" s="43">
        <v>0</v>
      </c>
      <c r="L97" s="43">
        <v>0</v>
      </c>
      <c r="M97" s="43">
        <v>0</v>
      </c>
      <c r="N97" s="43">
        <v>0</v>
      </c>
      <c r="O97" s="45"/>
    </row>
    <row r="98" spans="1:15">
      <c r="A98" s="104" t="s">
        <v>53</v>
      </c>
      <c r="B98" s="103" t="s">
        <v>316</v>
      </c>
      <c r="C98" s="107"/>
      <c r="D98" s="45" t="s">
        <v>21</v>
      </c>
      <c r="E98" s="58">
        <f>E99+E100+E101+E102</f>
        <v>0</v>
      </c>
      <c r="F98" s="58">
        <f>F99+F100+F101+F102</f>
        <v>0</v>
      </c>
      <c r="G98" s="98">
        <v>0</v>
      </c>
      <c r="H98" s="98"/>
      <c r="I98" s="98"/>
      <c r="J98" s="98"/>
      <c r="K98" s="98"/>
      <c r="L98" s="58">
        <f>L99+L100+L101+L102</f>
        <v>0</v>
      </c>
      <c r="M98" s="58">
        <f>M99+M100+M101+M102</f>
        <v>0</v>
      </c>
      <c r="N98" s="58">
        <f>N99+N100+N101+N102</f>
        <v>0</v>
      </c>
      <c r="O98" s="107"/>
    </row>
    <row r="99" spans="1:15" ht="33.75">
      <c r="A99" s="104"/>
      <c r="B99" s="103"/>
      <c r="C99" s="107"/>
      <c r="D99" s="45" t="s">
        <v>28</v>
      </c>
      <c r="E99" s="58">
        <v>0</v>
      </c>
      <c r="F99" s="58">
        <v>0</v>
      </c>
      <c r="G99" s="98">
        <v>0</v>
      </c>
      <c r="H99" s="98"/>
      <c r="I99" s="98"/>
      <c r="J99" s="98"/>
      <c r="K99" s="98"/>
      <c r="L99" s="58">
        <v>0</v>
      </c>
      <c r="M99" s="58">
        <v>0</v>
      </c>
      <c r="N99" s="58">
        <v>0</v>
      </c>
      <c r="O99" s="107"/>
    </row>
    <row r="100" spans="1:15" ht="33.75">
      <c r="A100" s="104"/>
      <c r="B100" s="103"/>
      <c r="C100" s="107"/>
      <c r="D100" s="45" t="s">
        <v>1</v>
      </c>
      <c r="E100" s="58">
        <v>0</v>
      </c>
      <c r="F100" s="58">
        <v>0</v>
      </c>
      <c r="G100" s="98">
        <v>0</v>
      </c>
      <c r="H100" s="98"/>
      <c r="I100" s="98"/>
      <c r="J100" s="98"/>
      <c r="K100" s="98"/>
      <c r="L100" s="58">
        <v>0</v>
      </c>
      <c r="M100" s="58">
        <v>0</v>
      </c>
      <c r="N100" s="58">
        <v>0</v>
      </c>
      <c r="O100" s="107"/>
    </row>
    <row r="101" spans="1:15" ht="33.75">
      <c r="A101" s="104"/>
      <c r="B101" s="103"/>
      <c r="C101" s="107"/>
      <c r="D101" s="45" t="s">
        <v>22</v>
      </c>
      <c r="E101" s="58">
        <v>0</v>
      </c>
      <c r="F101" s="58">
        <v>0</v>
      </c>
      <c r="G101" s="98">
        <v>0</v>
      </c>
      <c r="H101" s="98"/>
      <c r="I101" s="98"/>
      <c r="J101" s="98"/>
      <c r="K101" s="98"/>
      <c r="L101" s="58">
        <v>0</v>
      </c>
      <c r="M101" s="58">
        <v>0</v>
      </c>
      <c r="N101" s="58">
        <v>0</v>
      </c>
      <c r="O101" s="107"/>
    </row>
    <row r="102" spans="1:15" ht="22.5">
      <c r="A102" s="104"/>
      <c r="B102" s="103"/>
      <c r="C102" s="107"/>
      <c r="D102" s="45" t="s">
        <v>2</v>
      </c>
      <c r="E102" s="58">
        <v>0</v>
      </c>
      <c r="F102" s="58">
        <v>0</v>
      </c>
      <c r="G102" s="98">
        <v>0</v>
      </c>
      <c r="H102" s="98"/>
      <c r="I102" s="98"/>
      <c r="J102" s="98"/>
      <c r="K102" s="98"/>
      <c r="L102" s="58">
        <v>0</v>
      </c>
      <c r="M102" s="58">
        <v>0</v>
      </c>
      <c r="N102" s="58">
        <v>0</v>
      </c>
      <c r="O102" s="107"/>
    </row>
    <row r="103" spans="1:15">
      <c r="A103" s="104" t="s">
        <v>54</v>
      </c>
      <c r="B103" s="103" t="s">
        <v>314</v>
      </c>
      <c r="C103" s="107"/>
      <c r="D103" s="45" t="s">
        <v>21</v>
      </c>
      <c r="E103" s="58">
        <f>E104+E105+E106+E107</f>
        <v>0</v>
      </c>
      <c r="F103" s="58">
        <f>F104+F105+F106+F107</f>
        <v>0</v>
      </c>
      <c r="G103" s="98">
        <v>0</v>
      </c>
      <c r="H103" s="98"/>
      <c r="I103" s="98"/>
      <c r="J103" s="98"/>
      <c r="K103" s="98"/>
      <c r="L103" s="58">
        <f>L104+L105+L106+L107</f>
        <v>0</v>
      </c>
      <c r="M103" s="58">
        <f>M104+M105+M106+M107</f>
        <v>0</v>
      </c>
      <c r="N103" s="58">
        <f>N104+N105+N106+N107</f>
        <v>0</v>
      </c>
      <c r="O103" s="107"/>
    </row>
    <row r="104" spans="1:15" ht="33.75">
      <c r="A104" s="104"/>
      <c r="B104" s="103"/>
      <c r="C104" s="107"/>
      <c r="D104" s="45" t="s">
        <v>28</v>
      </c>
      <c r="E104" s="58">
        <v>0</v>
      </c>
      <c r="F104" s="58">
        <v>0</v>
      </c>
      <c r="G104" s="98">
        <v>0</v>
      </c>
      <c r="H104" s="98"/>
      <c r="I104" s="98"/>
      <c r="J104" s="98"/>
      <c r="K104" s="98"/>
      <c r="L104" s="58">
        <v>0</v>
      </c>
      <c r="M104" s="58">
        <v>0</v>
      </c>
      <c r="N104" s="58">
        <v>0</v>
      </c>
      <c r="O104" s="107"/>
    </row>
    <row r="105" spans="1:15" ht="33.75">
      <c r="A105" s="104"/>
      <c r="B105" s="103"/>
      <c r="C105" s="107"/>
      <c r="D105" s="45" t="s">
        <v>1</v>
      </c>
      <c r="E105" s="58">
        <v>0</v>
      </c>
      <c r="F105" s="58">
        <v>0</v>
      </c>
      <c r="G105" s="98">
        <v>0</v>
      </c>
      <c r="H105" s="98"/>
      <c r="I105" s="98"/>
      <c r="J105" s="98"/>
      <c r="K105" s="98"/>
      <c r="L105" s="58">
        <v>0</v>
      </c>
      <c r="M105" s="58">
        <v>0</v>
      </c>
      <c r="N105" s="58">
        <v>0</v>
      </c>
      <c r="O105" s="107"/>
    </row>
    <row r="106" spans="1:15" ht="33.75">
      <c r="A106" s="104"/>
      <c r="B106" s="103"/>
      <c r="C106" s="107"/>
      <c r="D106" s="45" t="s">
        <v>22</v>
      </c>
      <c r="E106" s="58">
        <v>0</v>
      </c>
      <c r="F106" s="58">
        <v>0</v>
      </c>
      <c r="G106" s="98">
        <v>0</v>
      </c>
      <c r="H106" s="98"/>
      <c r="I106" s="98"/>
      <c r="J106" s="98"/>
      <c r="K106" s="98"/>
      <c r="L106" s="58">
        <v>0</v>
      </c>
      <c r="M106" s="58">
        <v>0</v>
      </c>
      <c r="N106" s="58">
        <v>0</v>
      </c>
      <c r="O106" s="107"/>
    </row>
    <row r="107" spans="1:15" ht="22.5">
      <c r="A107" s="104"/>
      <c r="B107" s="103"/>
      <c r="C107" s="107"/>
      <c r="D107" s="45" t="s">
        <v>2</v>
      </c>
      <c r="E107" s="58">
        <v>0</v>
      </c>
      <c r="F107" s="58">
        <v>0</v>
      </c>
      <c r="G107" s="98">
        <v>0</v>
      </c>
      <c r="H107" s="98"/>
      <c r="I107" s="98"/>
      <c r="J107" s="98"/>
      <c r="K107" s="98"/>
      <c r="L107" s="58">
        <v>0</v>
      </c>
      <c r="M107" s="58">
        <v>0</v>
      </c>
      <c r="N107" s="58">
        <v>0</v>
      </c>
      <c r="O107" s="107"/>
    </row>
    <row r="108" spans="1:15">
      <c r="A108" s="104"/>
      <c r="B108" s="105" t="s">
        <v>315</v>
      </c>
      <c r="C108" s="104"/>
      <c r="D108" s="104"/>
      <c r="E108" s="100" t="s">
        <v>67</v>
      </c>
      <c r="F108" s="100" t="s">
        <v>68</v>
      </c>
      <c r="G108" s="100" t="s">
        <v>4</v>
      </c>
      <c r="H108" s="99" t="s">
        <v>298</v>
      </c>
      <c r="I108" s="99"/>
      <c r="J108" s="99"/>
      <c r="K108" s="99"/>
      <c r="L108" s="100" t="s">
        <v>3</v>
      </c>
      <c r="M108" s="100" t="s">
        <v>69</v>
      </c>
      <c r="N108" s="100" t="s">
        <v>70</v>
      </c>
      <c r="O108" s="45"/>
    </row>
    <row r="109" spans="1:15" ht="22.5">
      <c r="A109" s="104"/>
      <c r="B109" s="105"/>
      <c r="C109" s="104"/>
      <c r="D109" s="104"/>
      <c r="E109" s="100"/>
      <c r="F109" s="100"/>
      <c r="G109" s="100"/>
      <c r="H109" s="42" t="s">
        <v>294</v>
      </c>
      <c r="I109" s="42" t="s">
        <v>295</v>
      </c>
      <c r="J109" s="42" t="s">
        <v>296</v>
      </c>
      <c r="K109" s="42" t="s">
        <v>297</v>
      </c>
      <c r="L109" s="100"/>
      <c r="M109" s="100"/>
      <c r="N109" s="100"/>
      <c r="O109" s="45"/>
    </row>
    <row r="110" spans="1:15">
      <c r="A110" s="104"/>
      <c r="B110" s="105"/>
      <c r="C110" s="104"/>
      <c r="D110" s="104"/>
      <c r="E110" s="43">
        <v>0</v>
      </c>
      <c r="F110" s="43">
        <v>0</v>
      </c>
      <c r="G110" s="43">
        <v>0</v>
      </c>
      <c r="H110" s="43">
        <v>0</v>
      </c>
      <c r="I110" s="43">
        <v>0</v>
      </c>
      <c r="J110" s="43">
        <v>0</v>
      </c>
      <c r="K110" s="43">
        <v>0</v>
      </c>
      <c r="L110" s="43">
        <v>0</v>
      </c>
      <c r="M110" s="43">
        <v>0</v>
      </c>
      <c r="N110" s="43">
        <v>0</v>
      </c>
      <c r="O110" s="45"/>
    </row>
    <row r="111" spans="1:15">
      <c r="A111" s="104" t="s">
        <v>55</v>
      </c>
      <c r="B111" s="103" t="s">
        <v>289</v>
      </c>
      <c r="C111" s="107"/>
      <c r="D111" s="45" t="s">
        <v>21</v>
      </c>
      <c r="E111" s="58">
        <f t="shared" ref="E111:F111" si="11">E112+E113+E114+E115</f>
        <v>0</v>
      </c>
      <c r="F111" s="58">
        <f t="shared" si="11"/>
        <v>0</v>
      </c>
      <c r="G111" s="98">
        <v>0</v>
      </c>
      <c r="H111" s="98"/>
      <c r="I111" s="98"/>
      <c r="J111" s="98"/>
      <c r="K111" s="98"/>
      <c r="L111" s="58">
        <f t="shared" ref="L111:N111" si="12">L112+L113+L114+L115</f>
        <v>0</v>
      </c>
      <c r="M111" s="58">
        <f t="shared" si="12"/>
        <v>0</v>
      </c>
      <c r="N111" s="58">
        <f t="shared" si="12"/>
        <v>0</v>
      </c>
      <c r="O111" s="107"/>
    </row>
    <row r="112" spans="1:15" ht="33.75">
      <c r="A112" s="104"/>
      <c r="B112" s="103"/>
      <c r="C112" s="107"/>
      <c r="D112" s="45" t="s">
        <v>28</v>
      </c>
      <c r="E112" s="58">
        <v>0</v>
      </c>
      <c r="F112" s="58">
        <v>0</v>
      </c>
      <c r="G112" s="98">
        <v>0</v>
      </c>
      <c r="H112" s="98"/>
      <c r="I112" s="98"/>
      <c r="J112" s="98"/>
      <c r="K112" s="98"/>
      <c r="L112" s="58">
        <v>0</v>
      </c>
      <c r="M112" s="58">
        <v>0</v>
      </c>
      <c r="N112" s="58">
        <v>0</v>
      </c>
      <c r="O112" s="107"/>
    </row>
    <row r="113" spans="1:15" ht="33.75">
      <c r="A113" s="104"/>
      <c r="B113" s="103"/>
      <c r="C113" s="107"/>
      <c r="D113" s="45" t="s">
        <v>1</v>
      </c>
      <c r="E113" s="58">
        <v>0</v>
      </c>
      <c r="F113" s="58">
        <v>0</v>
      </c>
      <c r="G113" s="98">
        <v>0</v>
      </c>
      <c r="H113" s="98"/>
      <c r="I113" s="98"/>
      <c r="J113" s="98"/>
      <c r="K113" s="98"/>
      <c r="L113" s="58">
        <v>0</v>
      </c>
      <c r="M113" s="58">
        <v>0</v>
      </c>
      <c r="N113" s="58">
        <v>0</v>
      </c>
      <c r="O113" s="107"/>
    </row>
    <row r="114" spans="1:15" ht="33.75">
      <c r="A114" s="104"/>
      <c r="B114" s="103"/>
      <c r="C114" s="107"/>
      <c r="D114" s="45" t="s">
        <v>22</v>
      </c>
      <c r="E114" s="58">
        <v>0</v>
      </c>
      <c r="F114" s="58">
        <v>0</v>
      </c>
      <c r="G114" s="98">
        <v>0</v>
      </c>
      <c r="H114" s="98"/>
      <c r="I114" s="98"/>
      <c r="J114" s="98"/>
      <c r="K114" s="98"/>
      <c r="L114" s="58">
        <v>0</v>
      </c>
      <c r="M114" s="58">
        <v>0</v>
      </c>
      <c r="N114" s="58">
        <v>0</v>
      </c>
      <c r="O114" s="107"/>
    </row>
    <row r="115" spans="1:15" ht="22.5">
      <c r="A115" s="104"/>
      <c r="B115" s="103"/>
      <c r="C115" s="107"/>
      <c r="D115" s="45" t="s">
        <v>2</v>
      </c>
      <c r="E115" s="58">
        <v>0</v>
      </c>
      <c r="F115" s="58">
        <v>0</v>
      </c>
      <c r="G115" s="98">
        <v>0</v>
      </c>
      <c r="H115" s="98"/>
      <c r="I115" s="98"/>
      <c r="J115" s="98"/>
      <c r="K115" s="98"/>
      <c r="L115" s="58">
        <v>0</v>
      </c>
      <c r="M115" s="58">
        <v>0</v>
      </c>
      <c r="N115" s="58">
        <v>0</v>
      </c>
      <c r="O115" s="107"/>
    </row>
    <row r="116" spans="1:15" ht="15" customHeight="1">
      <c r="A116" s="104" t="s">
        <v>56</v>
      </c>
      <c r="B116" s="103" t="s">
        <v>76</v>
      </c>
      <c r="C116" s="107"/>
      <c r="D116" s="45" t="s">
        <v>21</v>
      </c>
      <c r="E116" s="58">
        <f t="shared" ref="E116:F116" si="13">E117+E118+E119+E120</f>
        <v>0</v>
      </c>
      <c r="F116" s="58">
        <f t="shared" si="13"/>
        <v>0</v>
      </c>
      <c r="G116" s="98">
        <v>0</v>
      </c>
      <c r="H116" s="98"/>
      <c r="I116" s="98"/>
      <c r="J116" s="98"/>
      <c r="K116" s="98"/>
      <c r="L116" s="58">
        <f t="shared" ref="L116:N116" si="14">L117+L118+L119+L120</f>
        <v>0</v>
      </c>
      <c r="M116" s="58">
        <f t="shared" si="14"/>
        <v>0</v>
      </c>
      <c r="N116" s="58">
        <f t="shared" si="14"/>
        <v>0</v>
      </c>
      <c r="O116" s="107"/>
    </row>
    <row r="117" spans="1:15" ht="33.75">
      <c r="A117" s="104"/>
      <c r="B117" s="103"/>
      <c r="C117" s="107"/>
      <c r="D117" s="45" t="s">
        <v>28</v>
      </c>
      <c r="E117" s="58">
        <v>0</v>
      </c>
      <c r="F117" s="58">
        <v>0</v>
      </c>
      <c r="G117" s="98">
        <v>0</v>
      </c>
      <c r="H117" s="98"/>
      <c r="I117" s="98"/>
      <c r="J117" s="98"/>
      <c r="K117" s="98"/>
      <c r="L117" s="58">
        <v>0</v>
      </c>
      <c r="M117" s="58">
        <v>0</v>
      </c>
      <c r="N117" s="58">
        <v>0</v>
      </c>
      <c r="O117" s="107"/>
    </row>
    <row r="118" spans="1:15" ht="33.75">
      <c r="A118" s="104"/>
      <c r="B118" s="103"/>
      <c r="C118" s="107"/>
      <c r="D118" s="45" t="s">
        <v>1</v>
      </c>
      <c r="E118" s="58">
        <v>0</v>
      </c>
      <c r="F118" s="58">
        <v>0</v>
      </c>
      <c r="G118" s="98">
        <v>0</v>
      </c>
      <c r="H118" s="98"/>
      <c r="I118" s="98"/>
      <c r="J118" s="98"/>
      <c r="K118" s="98"/>
      <c r="L118" s="58">
        <v>0</v>
      </c>
      <c r="M118" s="58">
        <v>0</v>
      </c>
      <c r="N118" s="58">
        <v>0</v>
      </c>
      <c r="O118" s="107"/>
    </row>
    <row r="119" spans="1:15" ht="33.75">
      <c r="A119" s="104"/>
      <c r="B119" s="103"/>
      <c r="C119" s="107"/>
      <c r="D119" s="45" t="s">
        <v>22</v>
      </c>
      <c r="E119" s="58">
        <v>0</v>
      </c>
      <c r="F119" s="58">
        <v>0</v>
      </c>
      <c r="G119" s="98">
        <v>0</v>
      </c>
      <c r="H119" s="98"/>
      <c r="I119" s="98"/>
      <c r="J119" s="98"/>
      <c r="K119" s="98"/>
      <c r="L119" s="58">
        <v>0</v>
      </c>
      <c r="M119" s="58">
        <v>0</v>
      </c>
      <c r="N119" s="58">
        <v>0</v>
      </c>
      <c r="O119" s="107"/>
    </row>
    <row r="120" spans="1:15" ht="22.5">
      <c r="A120" s="104"/>
      <c r="B120" s="103"/>
      <c r="C120" s="107"/>
      <c r="D120" s="45" t="s">
        <v>2</v>
      </c>
      <c r="E120" s="58">
        <v>0</v>
      </c>
      <c r="F120" s="58">
        <v>0</v>
      </c>
      <c r="G120" s="98">
        <v>0</v>
      </c>
      <c r="H120" s="98"/>
      <c r="I120" s="98"/>
      <c r="J120" s="98"/>
      <c r="K120" s="98"/>
      <c r="L120" s="58">
        <v>0</v>
      </c>
      <c r="M120" s="58">
        <v>0</v>
      </c>
      <c r="N120" s="58">
        <v>0</v>
      </c>
      <c r="O120" s="107"/>
    </row>
    <row r="121" spans="1:15" ht="15" customHeight="1">
      <c r="A121" s="104"/>
      <c r="B121" s="105" t="s">
        <v>228</v>
      </c>
      <c r="C121" s="104"/>
      <c r="D121" s="104"/>
      <c r="E121" s="100" t="s">
        <v>67</v>
      </c>
      <c r="F121" s="100" t="s">
        <v>68</v>
      </c>
      <c r="G121" s="100" t="s">
        <v>4</v>
      </c>
      <c r="H121" s="99" t="s">
        <v>298</v>
      </c>
      <c r="I121" s="99"/>
      <c r="J121" s="99"/>
      <c r="K121" s="99"/>
      <c r="L121" s="100" t="s">
        <v>3</v>
      </c>
      <c r="M121" s="100" t="s">
        <v>69</v>
      </c>
      <c r="N121" s="100" t="s">
        <v>70</v>
      </c>
      <c r="O121" s="45"/>
    </row>
    <row r="122" spans="1:15" ht="22.5">
      <c r="A122" s="104"/>
      <c r="B122" s="105"/>
      <c r="C122" s="104"/>
      <c r="D122" s="104"/>
      <c r="E122" s="100"/>
      <c r="F122" s="100"/>
      <c r="G122" s="100"/>
      <c r="H122" s="42" t="s">
        <v>294</v>
      </c>
      <c r="I122" s="42" t="s">
        <v>295</v>
      </c>
      <c r="J122" s="42" t="s">
        <v>296</v>
      </c>
      <c r="K122" s="42" t="s">
        <v>297</v>
      </c>
      <c r="L122" s="100"/>
      <c r="M122" s="100"/>
      <c r="N122" s="100"/>
      <c r="O122" s="45"/>
    </row>
    <row r="123" spans="1:15">
      <c r="A123" s="104"/>
      <c r="B123" s="105"/>
      <c r="C123" s="104"/>
      <c r="D123" s="104"/>
      <c r="E123" s="43">
        <v>0</v>
      </c>
      <c r="F123" s="43">
        <v>0</v>
      </c>
      <c r="G123" s="43">
        <v>0</v>
      </c>
      <c r="H123" s="43">
        <v>0</v>
      </c>
      <c r="I123" s="43">
        <v>0</v>
      </c>
      <c r="J123" s="43">
        <v>0</v>
      </c>
      <c r="K123" s="43">
        <v>0</v>
      </c>
      <c r="L123" s="43">
        <v>0</v>
      </c>
      <c r="M123" s="43">
        <v>0</v>
      </c>
      <c r="N123" s="43">
        <v>0</v>
      </c>
      <c r="O123" s="45"/>
    </row>
    <row r="124" spans="1:15" ht="15" customHeight="1">
      <c r="A124" s="104" t="s">
        <v>57</v>
      </c>
      <c r="B124" s="103" t="s">
        <v>290</v>
      </c>
      <c r="C124" s="99"/>
      <c r="D124" s="45" t="s">
        <v>21</v>
      </c>
      <c r="E124" s="58">
        <f>55.2825</f>
        <v>55.282499999999999</v>
      </c>
      <c r="F124" s="58">
        <f>F125+F126+F127+F128</f>
        <v>55.282499999999999</v>
      </c>
      <c r="G124" s="98">
        <f>G125+G126+G127+G128</f>
        <v>0</v>
      </c>
      <c r="H124" s="98"/>
      <c r="I124" s="98"/>
      <c r="J124" s="98"/>
      <c r="K124" s="98"/>
      <c r="L124" s="58">
        <f>L125+L126+L127+L128</f>
        <v>0</v>
      </c>
      <c r="M124" s="58">
        <f>M125+M126+M127+M128</f>
        <v>0</v>
      </c>
      <c r="N124" s="58">
        <f>N125+N126+N127+N128</f>
        <v>0</v>
      </c>
      <c r="O124" s="107"/>
    </row>
    <row r="125" spans="1:15" ht="33.75">
      <c r="A125" s="104"/>
      <c r="B125" s="103"/>
      <c r="C125" s="99"/>
      <c r="D125" s="45" t="s">
        <v>28</v>
      </c>
      <c r="E125" s="58">
        <f>F125+G125+L125+M125+N125</f>
        <v>13.65</v>
      </c>
      <c r="F125" s="58">
        <v>13.65</v>
      </c>
      <c r="G125" s="98">
        <v>0</v>
      </c>
      <c r="H125" s="98"/>
      <c r="I125" s="98"/>
      <c r="J125" s="98"/>
      <c r="K125" s="98"/>
      <c r="L125" s="58">
        <v>0</v>
      </c>
      <c r="M125" s="58">
        <v>0</v>
      </c>
      <c r="N125" s="58">
        <v>0</v>
      </c>
      <c r="O125" s="107"/>
    </row>
    <row r="126" spans="1:15" ht="33.75">
      <c r="A126" s="104"/>
      <c r="B126" s="103"/>
      <c r="C126" s="99"/>
      <c r="D126" s="45" t="s">
        <v>1</v>
      </c>
      <c r="E126" s="58">
        <f t="shared" ref="E126:E128" si="15">F126+G126+L126+M126+N126</f>
        <v>40.950000000000003</v>
      </c>
      <c r="F126" s="58">
        <v>40.950000000000003</v>
      </c>
      <c r="G126" s="98">
        <v>0</v>
      </c>
      <c r="H126" s="98"/>
      <c r="I126" s="98"/>
      <c r="J126" s="98"/>
      <c r="K126" s="98"/>
      <c r="L126" s="58">
        <v>0</v>
      </c>
      <c r="M126" s="58">
        <v>0</v>
      </c>
      <c r="N126" s="58">
        <v>0</v>
      </c>
      <c r="O126" s="107"/>
    </row>
    <row r="127" spans="1:15" ht="33.75">
      <c r="A127" s="104"/>
      <c r="B127" s="103"/>
      <c r="C127" s="99"/>
      <c r="D127" s="45" t="s">
        <v>22</v>
      </c>
      <c r="E127" s="58">
        <f t="shared" si="15"/>
        <v>0.6825</v>
      </c>
      <c r="F127" s="58">
        <v>0.6825</v>
      </c>
      <c r="G127" s="98">
        <v>0</v>
      </c>
      <c r="H127" s="98"/>
      <c r="I127" s="98"/>
      <c r="J127" s="98"/>
      <c r="K127" s="98"/>
      <c r="L127" s="58">
        <v>0</v>
      </c>
      <c r="M127" s="58">
        <v>0</v>
      </c>
      <c r="N127" s="58">
        <v>0</v>
      </c>
      <c r="O127" s="107"/>
    </row>
    <row r="128" spans="1:15" ht="22.5">
      <c r="A128" s="104"/>
      <c r="B128" s="103"/>
      <c r="C128" s="99"/>
      <c r="D128" s="45" t="s">
        <v>2</v>
      </c>
      <c r="E128" s="58">
        <f t="shared" si="15"/>
        <v>0</v>
      </c>
      <c r="F128" s="58">
        <v>0</v>
      </c>
      <c r="G128" s="98">
        <v>0</v>
      </c>
      <c r="H128" s="98"/>
      <c r="I128" s="98"/>
      <c r="J128" s="98"/>
      <c r="K128" s="98"/>
      <c r="L128" s="58">
        <v>0</v>
      </c>
      <c r="M128" s="58">
        <v>0</v>
      </c>
      <c r="N128" s="58">
        <v>0</v>
      </c>
      <c r="O128" s="107"/>
    </row>
    <row r="129" spans="1:15" ht="15" customHeight="1">
      <c r="A129" s="104" t="s">
        <v>58</v>
      </c>
      <c r="B129" s="103" t="s">
        <v>341</v>
      </c>
      <c r="C129" s="99"/>
      <c r="D129" s="45" t="s">
        <v>21</v>
      </c>
      <c r="E129" s="58">
        <f>E130+E131+E132+E133</f>
        <v>55.282499999999999</v>
      </c>
      <c r="F129" s="58">
        <f>F130+F131+F132+F133</f>
        <v>55.282499999999999</v>
      </c>
      <c r="G129" s="98">
        <f>G130+G131+G132+G133</f>
        <v>0</v>
      </c>
      <c r="H129" s="98"/>
      <c r="I129" s="98"/>
      <c r="J129" s="98"/>
      <c r="K129" s="98"/>
      <c r="L129" s="58">
        <f>L130+L131+L132+L133</f>
        <v>0</v>
      </c>
      <c r="M129" s="58">
        <f>M130+M131+M132+M133</f>
        <v>0</v>
      </c>
      <c r="N129" s="58">
        <f>N130+N131+N132+N133</f>
        <v>0</v>
      </c>
      <c r="O129" s="107"/>
    </row>
    <row r="130" spans="1:15" ht="33.75">
      <c r="A130" s="104"/>
      <c r="B130" s="103"/>
      <c r="C130" s="99"/>
      <c r="D130" s="45" t="s">
        <v>28</v>
      </c>
      <c r="E130" s="58">
        <f>F130+G130+L130+M130+N130</f>
        <v>13.65</v>
      </c>
      <c r="F130" s="58">
        <v>13.65</v>
      </c>
      <c r="G130" s="98">
        <v>0</v>
      </c>
      <c r="H130" s="98"/>
      <c r="I130" s="98"/>
      <c r="J130" s="98"/>
      <c r="K130" s="98"/>
      <c r="L130" s="58">
        <v>0</v>
      </c>
      <c r="M130" s="58">
        <v>0</v>
      </c>
      <c r="N130" s="58">
        <v>0</v>
      </c>
      <c r="O130" s="107"/>
    </row>
    <row r="131" spans="1:15" ht="33.75">
      <c r="A131" s="104"/>
      <c r="B131" s="103"/>
      <c r="C131" s="99"/>
      <c r="D131" s="45" t="s">
        <v>1</v>
      </c>
      <c r="E131" s="58">
        <f t="shared" ref="E131:E133" si="16">F131+G131+L131+M131+N131</f>
        <v>40.950000000000003</v>
      </c>
      <c r="F131" s="58">
        <v>40.950000000000003</v>
      </c>
      <c r="G131" s="98">
        <v>0</v>
      </c>
      <c r="H131" s="98"/>
      <c r="I131" s="98"/>
      <c r="J131" s="98"/>
      <c r="K131" s="98"/>
      <c r="L131" s="58">
        <v>0</v>
      </c>
      <c r="M131" s="58">
        <v>0</v>
      </c>
      <c r="N131" s="58">
        <v>0</v>
      </c>
      <c r="O131" s="107"/>
    </row>
    <row r="132" spans="1:15" ht="33.75">
      <c r="A132" s="104"/>
      <c r="B132" s="103"/>
      <c r="C132" s="99"/>
      <c r="D132" s="45" t="s">
        <v>22</v>
      </c>
      <c r="E132" s="58">
        <f t="shared" si="16"/>
        <v>0.6825</v>
      </c>
      <c r="F132" s="58">
        <v>0.6825</v>
      </c>
      <c r="G132" s="98">
        <v>0</v>
      </c>
      <c r="H132" s="98"/>
      <c r="I132" s="98"/>
      <c r="J132" s="98"/>
      <c r="K132" s="98"/>
      <c r="L132" s="58">
        <v>0</v>
      </c>
      <c r="M132" s="58">
        <v>0</v>
      </c>
      <c r="N132" s="58">
        <v>0</v>
      </c>
      <c r="O132" s="107"/>
    </row>
    <row r="133" spans="1:15" ht="22.5">
      <c r="A133" s="104"/>
      <c r="B133" s="103"/>
      <c r="C133" s="99"/>
      <c r="D133" s="45" t="s">
        <v>2</v>
      </c>
      <c r="E133" s="58">
        <f t="shared" si="16"/>
        <v>0</v>
      </c>
      <c r="F133" s="58">
        <v>0</v>
      </c>
      <c r="G133" s="98">
        <v>0</v>
      </c>
      <c r="H133" s="98"/>
      <c r="I133" s="98"/>
      <c r="J133" s="98"/>
      <c r="K133" s="98"/>
      <c r="L133" s="58">
        <v>0</v>
      </c>
      <c r="M133" s="58">
        <v>0</v>
      </c>
      <c r="N133" s="58">
        <v>0</v>
      </c>
      <c r="O133" s="107"/>
    </row>
    <row r="134" spans="1:15" ht="15" customHeight="1">
      <c r="A134" s="104"/>
      <c r="B134" s="113" t="s">
        <v>302</v>
      </c>
      <c r="C134" s="104"/>
      <c r="D134" s="104"/>
      <c r="E134" s="100" t="s">
        <v>67</v>
      </c>
      <c r="F134" s="100" t="s">
        <v>68</v>
      </c>
      <c r="G134" s="100" t="s">
        <v>4</v>
      </c>
      <c r="H134" s="99" t="s">
        <v>298</v>
      </c>
      <c r="I134" s="99"/>
      <c r="J134" s="99"/>
      <c r="K134" s="99"/>
      <c r="L134" s="100" t="s">
        <v>3</v>
      </c>
      <c r="M134" s="100" t="s">
        <v>69</v>
      </c>
      <c r="N134" s="100" t="s">
        <v>70</v>
      </c>
      <c r="O134" s="45"/>
    </row>
    <row r="135" spans="1:15" ht="22.5">
      <c r="A135" s="104"/>
      <c r="B135" s="113"/>
      <c r="C135" s="104"/>
      <c r="D135" s="104"/>
      <c r="E135" s="100"/>
      <c r="F135" s="100"/>
      <c r="G135" s="100"/>
      <c r="H135" s="42" t="s">
        <v>294</v>
      </c>
      <c r="I135" s="42" t="s">
        <v>295</v>
      </c>
      <c r="J135" s="42" t="s">
        <v>296</v>
      </c>
      <c r="K135" s="42" t="s">
        <v>297</v>
      </c>
      <c r="L135" s="100"/>
      <c r="M135" s="100"/>
      <c r="N135" s="100"/>
      <c r="O135" s="45"/>
    </row>
    <row r="136" spans="1:15" ht="30" customHeight="1">
      <c r="A136" s="104"/>
      <c r="B136" s="113"/>
      <c r="C136" s="104"/>
      <c r="D136" s="104"/>
      <c r="E136" s="43">
        <v>2</v>
      </c>
      <c r="F136" s="43">
        <v>1</v>
      </c>
      <c r="G136" s="43">
        <v>1</v>
      </c>
      <c r="H136" s="43">
        <v>0</v>
      </c>
      <c r="I136" s="43">
        <v>0</v>
      </c>
      <c r="J136" s="43">
        <v>0</v>
      </c>
      <c r="K136" s="43">
        <v>1</v>
      </c>
      <c r="L136" s="43">
        <v>0</v>
      </c>
      <c r="M136" s="43">
        <v>0</v>
      </c>
      <c r="N136" s="43">
        <v>0</v>
      </c>
      <c r="O136" s="45"/>
    </row>
    <row r="137" spans="1:15">
      <c r="A137" s="104" t="s">
        <v>59</v>
      </c>
      <c r="B137" s="103" t="s">
        <v>291</v>
      </c>
      <c r="C137" s="99"/>
      <c r="D137" s="45" t="s">
        <v>21</v>
      </c>
      <c r="E137" s="58">
        <f t="shared" ref="E137:F137" si="17">E138+E139+E140+E141</f>
        <v>0</v>
      </c>
      <c r="F137" s="58">
        <f t="shared" si="17"/>
        <v>0</v>
      </c>
      <c r="G137" s="98">
        <v>0</v>
      </c>
      <c r="H137" s="98"/>
      <c r="I137" s="98"/>
      <c r="J137" s="98"/>
      <c r="K137" s="98"/>
      <c r="L137" s="58">
        <f t="shared" ref="L137:N137" si="18">L138+L139+L140+L141</f>
        <v>0</v>
      </c>
      <c r="M137" s="58">
        <f t="shared" si="18"/>
        <v>0</v>
      </c>
      <c r="N137" s="58">
        <f t="shared" si="18"/>
        <v>0</v>
      </c>
      <c r="O137" s="107"/>
    </row>
    <row r="138" spans="1:15" ht="33.75">
      <c r="A138" s="104"/>
      <c r="B138" s="103"/>
      <c r="C138" s="99"/>
      <c r="D138" s="45" t="s">
        <v>28</v>
      </c>
      <c r="E138" s="58">
        <v>0</v>
      </c>
      <c r="F138" s="58">
        <v>0</v>
      </c>
      <c r="G138" s="98">
        <v>0</v>
      </c>
      <c r="H138" s="98"/>
      <c r="I138" s="98"/>
      <c r="J138" s="98"/>
      <c r="K138" s="98"/>
      <c r="L138" s="58">
        <v>0</v>
      </c>
      <c r="M138" s="58">
        <v>0</v>
      </c>
      <c r="N138" s="58">
        <v>0</v>
      </c>
      <c r="O138" s="107"/>
    </row>
    <row r="139" spans="1:15" ht="33.75">
      <c r="A139" s="104"/>
      <c r="B139" s="103"/>
      <c r="C139" s="99"/>
      <c r="D139" s="45" t="s">
        <v>1</v>
      </c>
      <c r="E139" s="58">
        <v>0</v>
      </c>
      <c r="F139" s="58">
        <v>0</v>
      </c>
      <c r="G139" s="98">
        <v>0</v>
      </c>
      <c r="H139" s="98"/>
      <c r="I139" s="98"/>
      <c r="J139" s="98"/>
      <c r="K139" s="98"/>
      <c r="L139" s="58">
        <v>0</v>
      </c>
      <c r="M139" s="58">
        <v>0</v>
      </c>
      <c r="N139" s="58">
        <v>0</v>
      </c>
      <c r="O139" s="107"/>
    </row>
    <row r="140" spans="1:15" ht="33.75">
      <c r="A140" s="104"/>
      <c r="B140" s="103"/>
      <c r="C140" s="99"/>
      <c r="D140" s="45" t="s">
        <v>22</v>
      </c>
      <c r="E140" s="58">
        <v>0</v>
      </c>
      <c r="F140" s="58">
        <v>0</v>
      </c>
      <c r="G140" s="98">
        <v>0</v>
      </c>
      <c r="H140" s="98"/>
      <c r="I140" s="98"/>
      <c r="J140" s="98"/>
      <c r="K140" s="98"/>
      <c r="L140" s="58">
        <v>0</v>
      </c>
      <c r="M140" s="58">
        <v>0</v>
      </c>
      <c r="N140" s="58">
        <v>0</v>
      </c>
      <c r="O140" s="107"/>
    </row>
    <row r="141" spans="1:15" ht="22.5">
      <c r="A141" s="104"/>
      <c r="B141" s="103"/>
      <c r="C141" s="99"/>
      <c r="D141" s="45" t="s">
        <v>2</v>
      </c>
      <c r="E141" s="58">
        <v>0</v>
      </c>
      <c r="F141" s="58">
        <v>0</v>
      </c>
      <c r="G141" s="98">
        <v>0</v>
      </c>
      <c r="H141" s="98"/>
      <c r="I141" s="98"/>
      <c r="J141" s="98"/>
      <c r="K141" s="98"/>
      <c r="L141" s="58">
        <v>0</v>
      </c>
      <c r="M141" s="58">
        <v>0</v>
      </c>
      <c r="N141" s="58">
        <v>0</v>
      </c>
      <c r="O141" s="107"/>
    </row>
    <row r="142" spans="1:15">
      <c r="A142" s="104" t="s">
        <v>60</v>
      </c>
      <c r="B142" s="103" t="s">
        <v>71</v>
      </c>
      <c r="C142" s="99"/>
      <c r="D142" s="45" t="s">
        <v>21</v>
      </c>
      <c r="E142" s="58">
        <f t="shared" ref="E142:F142" si="19">E143+E144+E145+E146</f>
        <v>0</v>
      </c>
      <c r="F142" s="58">
        <f t="shared" si="19"/>
        <v>0</v>
      </c>
      <c r="G142" s="98">
        <v>0</v>
      </c>
      <c r="H142" s="98"/>
      <c r="I142" s="98"/>
      <c r="J142" s="98"/>
      <c r="K142" s="98"/>
      <c r="L142" s="58">
        <f t="shared" ref="L142:N142" si="20">L143+L144+L145+L146</f>
        <v>0</v>
      </c>
      <c r="M142" s="58">
        <f t="shared" si="20"/>
        <v>0</v>
      </c>
      <c r="N142" s="58">
        <f t="shared" si="20"/>
        <v>0</v>
      </c>
      <c r="O142" s="107"/>
    </row>
    <row r="143" spans="1:15" ht="33.75">
      <c r="A143" s="104"/>
      <c r="B143" s="103"/>
      <c r="C143" s="99"/>
      <c r="D143" s="45" t="s">
        <v>28</v>
      </c>
      <c r="E143" s="58">
        <v>0</v>
      </c>
      <c r="F143" s="58">
        <v>0</v>
      </c>
      <c r="G143" s="98">
        <v>0</v>
      </c>
      <c r="H143" s="98"/>
      <c r="I143" s="98"/>
      <c r="J143" s="98"/>
      <c r="K143" s="98"/>
      <c r="L143" s="58">
        <v>0</v>
      </c>
      <c r="M143" s="58">
        <v>0</v>
      </c>
      <c r="N143" s="58">
        <v>0</v>
      </c>
      <c r="O143" s="107"/>
    </row>
    <row r="144" spans="1:15" ht="33.75">
      <c r="A144" s="104"/>
      <c r="B144" s="103"/>
      <c r="C144" s="99"/>
      <c r="D144" s="45" t="s">
        <v>1</v>
      </c>
      <c r="E144" s="58">
        <v>0</v>
      </c>
      <c r="F144" s="58">
        <v>0</v>
      </c>
      <c r="G144" s="98">
        <v>0</v>
      </c>
      <c r="H144" s="98"/>
      <c r="I144" s="98"/>
      <c r="J144" s="98"/>
      <c r="K144" s="98"/>
      <c r="L144" s="58">
        <v>0</v>
      </c>
      <c r="M144" s="58">
        <v>0</v>
      </c>
      <c r="N144" s="58">
        <v>0</v>
      </c>
      <c r="O144" s="107"/>
    </row>
    <row r="145" spans="1:15" ht="33.75">
      <c r="A145" s="104"/>
      <c r="B145" s="103"/>
      <c r="C145" s="99"/>
      <c r="D145" s="45" t="s">
        <v>22</v>
      </c>
      <c r="E145" s="58">
        <v>0</v>
      </c>
      <c r="F145" s="58">
        <v>0</v>
      </c>
      <c r="G145" s="98">
        <v>0</v>
      </c>
      <c r="H145" s="98"/>
      <c r="I145" s="98"/>
      <c r="J145" s="98"/>
      <c r="K145" s="98"/>
      <c r="L145" s="58">
        <v>0</v>
      </c>
      <c r="M145" s="58">
        <v>0</v>
      </c>
      <c r="N145" s="58">
        <v>0</v>
      </c>
      <c r="O145" s="107"/>
    </row>
    <row r="146" spans="1:15" ht="22.5">
      <c r="A146" s="104"/>
      <c r="B146" s="103"/>
      <c r="C146" s="99"/>
      <c r="D146" s="45" t="s">
        <v>2</v>
      </c>
      <c r="E146" s="58">
        <v>0</v>
      </c>
      <c r="F146" s="58">
        <v>0</v>
      </c>
      <c r="G146" s="98">
        <v>0</v>
      </c>
      <c r="H146" s="98"/>
      <c r="I146" s="98"/>
      <c r="J146" s="98"/>
      <c r="K146" s="98"/>
      <c r="L146" s="58">
        <v>0</v>
      </c>
      <c r="M146" s="58">
        <v>0</v>
      </c>
      <c r="N146" s="58">
        <v>0</v>
      </c>
      <c r="O146" s="107"/>
    </row>
    <row r="147" spans="1:15" ht="15" customHeight="1">
      <c r="A147" s="104"/>
      <c r="B147" s="105" t="s">
        <v>251</v>
      </c>
      <c r="C147" s="104"/>
      <c r="D147" s="104"/>
      <c r="E147" s="100" t="s">
        <v>67</v>
      </c>
      <c r="F147" s="100" t="s">
        <v>68</v>
      </c>
      <c r="G147" s="100" t="s">
        <v>4</v>
      </c>
      <c r="H147" s="99" t="s">
        <v>298</v>
      </c>
      <c r="I147" s="99"/>
      <c r="J147" s="99"/>
      <c r="K147" s="99"/>
      <c r="L147" s="100" t="s">
        <v>3</v>
      </c>
      <c r="M147" s="100" t="s">
        <v>69</v>
      </c>
      <c r="N147" s="100" t="s">
        <v>70</v>
      </c>
      <c r="O147" s="45"/>
    </row>
    <row r="148" spans="1:15" ht="22.5">
      <c r="A148" s="104"/>
      <c r="B148" s="105"/>
      <c r="C148" s="104"/>
      <c r="D148" s="104"/>
      <c r="E148" s="100"/>
      <c r="F148" s="100"/>
      <c r="G148" s="100"/>
      <c r="H148" s="42" t="s">
        <v>294</v>
      </c>
      <c r="I148" s="42" t="s">
        <v>295</v>
      </c>
      <c r="J148" s="42" t="s">
        <v>296</v>
      </c>
      <c r="K148" s="42" t="s">
        <v>297</v>
      </c>
      <c r="L148" s="100"/>
      <c r="M148" s="100"/>
      <c r="N148" s="100"/>
      <c r="O148" s="45"/>
    </row>
    <row r="149" spans="1:15">
      <c r="A149" s="104"/>
      <c r="B149" s="105"/>
      <c r="C149" s="104"/>
      <c r="D149" s="104"/>
      <c r="E149" s="43">
        <v>0</v>
      </c>
      <c r="F149" s="43">
        <v>0</v>
      </c>
      <c r="G149" s="43">
        <v>0</v>
      </c>
      <c r="H149" s="43">
        <v>0</v>
      </c>
      <c r="I149" s="43">
        <v>0</v>
      </c>
      <c r="J149" s="43">
        <v>0</v>
      </c>
      <c r="K149" s="43">
        <v>0</v>
      </c>
      <c r="L149" s="43">
        <v>0</v>
      </c>
      <c r="M149" s="43">
        <v>0</v>
      </c>
      <c r="N149" s="43">
        <v>0</v>
      </c>
      <c r="O149" s="45"/>
    </row>
    <row r="150" spans="1:15">
      <c r="A150" s="99" t="s">
        <v>29</v>
      </c>
      <c r="B150" s="99"/>
      <c r="C150" s="99"/>
      <c r="D150" s="45" t="s">
        <v>21</v>
      </c>
      <c r="E150" s="58">
        <f>E151+E152+E153+E154</f>
        <v>143660.6385</v>
      </c>
      <c r="F150" s="58">
        <f>F151+F152+F153</f>
        <v>22850.030499999997</v>
      </c>
      <c r="G150" s="122">
        <f>G151+G152+G153</f>
        <v>36870.277000000002</v>
      </c>
      <c r="H150" s="123"/>
      <c r="I150" s="123"/>
      <c r="J150" s="123"/>
      <c r="K150" s="124"/>
      <c r="L150" s="58">
        <f>L151+L152+L153</f>
        <v>32086.776999999998</v>
      </c>
      <c r="M150" s="58">
        <f>M151+M152+M153</f>
        <v>25926.776999999998</v>
      </c>
      <c r="N150" s="58">
        <f>N151+N152+N153</f>
        <v>25926.776999999998</v>
      </c>
      <c r="O150" s="99"/>
    </row>
    <row r="151" spans="1:15" ht="33.75">
      <c r="A151" s="99"/>
      <c r="B151" s="99"/>
      <c r="C151" s="99"/>
      <c r="D151" s="45" t="s">
        <v>28</v>
      </c>
      <c r="E151" s="58">
        <f>F151+G151+L151+M151+N151</f>
        <v>13.65</v>
      </c>
      <c r="F151" s="58">
        <f>F130</f>
        <v>13.65</v>
      </c>
      <c r="G151" s="98">
        <v>0</v>
      </c>
      <c r="H151" s="98"/>
      <c r="I151" s="98"/>
      <c r="J151" s="98"/>
      <c r="K151" s="98"/>
      <c r="L151" s="58">
        <v>0</v>
      </c>
      <c r="M151" s="58">
        <v>0</v>
      </c>
      <c r="N151" s="58">
        <v>0</v>
      </c>
      <c r="O151" s="99"/>
    </row>
    <row r="152" spans="1:15" ht="33.75">
      <c r="A152" s="99"/>
      <c r="B152" s="99"/>
      <c r="C152" s="99"/>
      <c r="D152" s="45" t="s">
        <v>1</v>
      </c>
      <c r="E152" s="58">
        <f t="shared" ref="E152:E154" si="21">F152+G152+L152+M152+N152</f>
        <v>40.950000000000003</v>
      </c>
      <c r="F152" s="58">
        <f>F131</f>
        <v>40.950000000000003</v>
      </c>
      <c r="G152" s="98">
        <v>0</v>
      </c>
      <c r="H152" s="98"/>
      <c r="I152" s="98"/>
      <c r="J152" s="98"/>
      <c r="K152" s="98"/>
      <c r="L152" s="58">
        <v>0</v>
      </c>
      <c r="M152" s="58">
        <v>0</v>
      </c>
      <c r="N152" s="58">
        <v>0</v>
      </c>
      <c r="O152" s="99"/>
    </row>
    <row r="153" spans="1:15" ht="33.75">
      <c r="A153" s="99"/>
      <c r="B153" s="99"/>
      <c r="C153" s="99"/>
      <c r="D153" s="45" t="s">
        <v>22</v>
      </c>
      <c r="E153" s="58">
        <f t="shared" si="21"/>
        <v>143606.0385</v>
      </c>
      <c r="F153" s="58">
        <f>F9+F22+F67+F127</f>
        <v>22795.430499999999</v>
      </c>
      <c r="G153" s="98">
        <f>G9+G22+G67+G127</f>
        <v>36870.277000000002</v>
      </c>
      <c r="H153" s="98"/>
      <c r="I153" s="98"/>
      <c r="J153" s="98"/>
      <c r="K153" s="98"/>
      <c r="L153" s="58">
        <f>L9+L22+L67+L127</f>
        <v>32086.776999999998</v>
      </c>
      <c r="M153" s="58">
        <f>M9+M22+M67+M127</f>
        <v>25926.776999999998</v>
      </c>
      <c r="N153" s="58">
        <f>N9+N22+N67+N127</f>
        <v>25926.776999999998</v>
      </c>
      <c r="O153" s="99"/>
    </row>
    <row r="154" spans="1:15" ht="22.5">
      <c r="A154" s="99"/>
      <c r="B154" s="99"/>
      <c r="C154" s="99"/>
      <c r="D154" s="45" t="s">
        <v>2</v>
      </c>
      <c r="E154" s="58">
        <f t="shared" si="21"/>
        <v>0</v>
      </c>
      <c r="F154" s="58">
        <v>0</v>
      </c>
      <c r="G154" s="98">
        <v>0</v>
      </c>
      <c r="H154" s="98"/>
      <c r="I154" s="98"/>
      <c r="J154" s="98"/>
      <c r="K154" s="98"/>
      <c r="L154" s="58">
        <v>0</v>
      </c>
      <c r="M154" s="58">
        <v>0</v>
      </c>
      <c r="N154" s="58">
        <v>0</v>
      </c>
      <c r="O154" s="99"/>
    </row>
  </sheetData>
  <mergeCells count="337">
    <mergeCell ref="O98:O102"/>
    <mergeCell ref="G99:K99"/>
    <mergeCell ref="G100:K100"/>
    <mergeCell ref="G101:K101"/>
    <mergeCell ref="G102:K102"/>
    <mergeCell ref="A103:A110"/>
    <mergeCell ref="B103:B107"/>
    <mergeCell ref="C103:C107"/>
    <mergeCell ref="G103:K103"/>
    <mergeCell ref="O103:O107"/>
    <mergeCell ref="G104:K104"/>
    <mergeCell ref="G105:K105"/>
    <mergeCell ref="G106:K106"/>
    <mergeCell ref="G107:K107"/>
    <mergeCell ref="B108:B110"/>
    <mergeCell ref="C108:C110"/>
    <mergeCell ref="D108:D110"/>
    <mergeCell ref="E108:E109"/>
    <mergeCell ref="F108:F109"/>
    <mergeCell ref="G108:G109"/>
    <mergeCell ref="H108:K108"/>
    <mergeCell ref="L108:L109"/>
    <mergeCell ref="M108:M109"/>
    <mergeCell ref="N108:N109"/>
    <mergeCell ref="G153:K153"/>
    <mergeCell ref="G154:K154"/>
    <mergeCell ref="G142:K142"/>
    <mergeCell ref="G143:K143"/>
    <mergeCell ref="G144:K144"/>
    <mergeCell ref="G145:K145"/>
    <mergeCell ref="G146:K146"/>
    <mergeCell ref="G147:G148"/>
    <mergeCell ref="H147:K147"/>
    <mergeCell ref="G150:K150"/>
    <mergeCell ref="G34:K34"/>
    <mergeCell ref="G35:K35"/>
    <mergeCell ref="G36:K36"/>
    <mergeCell ref="G37:G38"/>
    <mergeCell ref="H37:K37"/>
    <mergeCell ref="G56:K56"/>
    <mergeCell ref="G57:K57"/>
    <mergeCell ref="G151:K151"/>
    <mergeCell ref="G152:K152"/>
    <mergeCell ref="G98:K98"/>
    <mergeCell ref="G125:K125"/>
    <mergeCell ref="G126:K126"/>
    <mergeCell ref="G127:K127"/>
    <mergeCell ref="G128:K128"/>
    <mergeCell ref="G113:K113"/>
    <mergeCell ref="G114:K114"/>
    <mergeCell ref="G115:K115"/>
    <mergeCell ref="G133:K133"/>
    <mergeCell ref="G69:K69"/>
    <mergeCell ref="G77:K77"/>
    <mergeCell ref="E3:E4"/>
    <mergeCell ref="G4:K4"/>
    <mergeCell ref="G5:K5"/>
    <mergeCell ref="G6:K6"/>
    <mergeCell ref="G7:K7"/>
    <mergeCell ref="G8:K8"/>
    <mergeCell ref="G9:K9"/>
    <mergeCell ref="G10:K10"/>
    <mergeCell ref="G11:K11"/>
    <mergeCell ref="O85:O89"/>
    <mergeCell ref="B90:B94"/>
    <mergeCell ref="C90:C94"/>
    <mergeCell ref="O90:O94"/>
    <mergeCell ref="C85:C89"/>
    <mergeCell ref="G85:K85"/>
    <mergeCell ref="G86:K86"/>
    <mergeCell ref="G87:K87"/>
    <mergeCell ref="G88:K88"/>
    <mergeCell ref="G89:K89"/>
    <mergeCell ref="G90:K90"/>
    <mergeCell ref="G91:K91"/>
    <mergeCell ref="G92:K92"/>
    <mergeCell ref="G93:K93"/>
    <mergeCell ref="G94:K94"/>
    <mergeCell ref="B19:B23"/>
    <mergeCell ref="D37:D39"/>
    <mergeCell ref="E37:E38"/>
    <mergeCell ref="B32:B36"/>
    <mergeCell ref="C32:C36"/>
    <mergeCell ref="B24:B28"/>
    <mergeCell ref="C24:C28"/>
    <mergeCell ref="B40:B44"/>
    <mergeCell ref="C95:C97"/>
    <mergeCell ref="D95:D97"/>
    <mergeCell ref="E95:E96"/>
    <mergeCell ref="C56:C60"/>
    <mergeCell ref="C61:C63"/>
    <mergeCell ref="D61:D63"/>
    <mergeCell ref="C69:C73"/>
    <mergeCell ref="B77:B81"/>
    <mergeCell ref="C77:C81"/>
    <mergeCell ref="C74:C76"/>
    <mergeCell ref="D74:D76"/>
    <mergeCell ref="E74:E75"/>
    <mergeCell ref="C82:C84"/>
    <mergeCell ref="D82:D84"/>
    <mergeCell ref="E82:E83"/>
    <mergeCell ref="A150:B154"/>
    <mergeCell ref="A85:A89"/>
    <mergeCell ref="B85:B89"/>
    <mergeCell ref="E134:E135"/>
    <mergeCell ref="F134:F135"/>
    <mergeCell ref="A124:A128"/>
    <mergeCell ref="B137:B141"/>
    <mergeCell ref="C137:C141"/>
    <mergeCell ref="A129:A136"/>
    <mergeCell ref="C129:C133"/>
    <mergeCell ref="B134:B136"/>
    <mergeCell ref="C134:C136"/>
    <mergeCell ref="D134:D136"/>
    <mergeCell ref="A142:A149"/>
    <mergeCell ref="F95:F96"/>
    <mergeCell ref="C150:C154"/>
    <mergeCell ref="B142:B146"/>
    <mergeCell ref="C142:C146"/>
    <mergeCell ref="B147:B149"/>
    <mergeCell ref="C147:C149"/>
    <mergeCell ref="D147:D149"/>
    <mergeCell ref="E147:E148"/>
    <mergeCell ref="B98:B102"/>
    <mergeCell ref="C98:C102"/>
    <mergeCell ref="O40:O44"/>
    <mergeCell ref="G116:K116"/>
    <mergeCell ref="A137:A141"/>
    <mergeCell ref="B111:B115"/>
    <mergeCell ref="C111:C115"/>
    <mergeCell ref="L95:L96"/>
    <mergeCell ref="M95:M96"/>
    <mergeCell ref="G129:K129"/>
    <mergeCell ref="G130:K130"/>
    <mergeCell ref="G131:K131"/>
    <mergeCell ref="N95:N96"/>
    <mergeCell ref="B124:B128"/>
    <mergeCell ref="G64:K64"/>
    <mergeCell ref="G65:K65"/>
    <mergeCell ref="G66:K66"/>
    <mergeCell ref="G67:K67"/>
    <mergeCell ref="G68:K68"/>
    <mergeCell ref="G95:G96"/>
    <mergeCell ref="H95:K95"/>
    <mergeCell ref="G111:K111"/>
    <mergeCell ref="O116:O120"/>
    <mergeCell ref="A116:A123"/>
    <mergeCell ref="B116:B120"/>
    <mergeCell ref="C116:C120"/>
    <mergeCell ref="O24:O28"/>
    <mergeCell ref="B29:B31"/>
    <mergeCell ref="C29:C31"/>
    <mergeCell ref="D29:D31"/>
    <mergeCell ref="E29:E30"/>
    <mergeCell ref="F29:F30"/>
    <mergeCell ref="L29:L30"/>
    <mergeCell ref="M29:M30"/>
    <mergeCell ref="N29:N30"/>
    <mergeCell ref="G27:K27"/>
    <mergeCell ref="G28:K28"/>
    <mergeCell ref="G29:G30"/>
    <mergeCell ref="H29:K29"/>
    <mergeCell ref="G24:K24"/>
    <mergeCell ref="G25:K25"/>
    <mergeCell ref="G26:K26"/>
    <mergeCell ref="L37:L38"/>
    <mergeCell ref="M37:M38"/>
    <mergeCell ref="N37:N38"/>
    <mergeCell ref="M45:M46"/>
    <mergeCell ref="N45:N46"/>
    <mergeCell ref="F45:F46"/>
    <mergeCell ref="N134:N135"/>
    <mergeCell ref="N147:N148"/>
    <mergeCell ref="L147:L148"/>
    <mergeCell ref="M147:M148"/>
    <mergeCell ref="F147:F148"/>
    <mergeCell ref="L45:L46"/>
    <mergeCell ref="L61:L62"/>
    <mergeCell ref="M61:M62"/>
    <mergeCell ref="N61:N62"/>
    <mergeCell ref="F37:F38"/>
    <mergeCell ref="F61:F62"/>
    <mergeCell ref="G137:K137"/>
    <mergeCell ref="G138:K138"/>
    <mergeCell ref="G139:K139"/>
    <mergeCell ref="G140:K140"/>
    <mergeCell ref="G40:K40"/>
    <mergeCell ref="G41:K41"/>
    <mergeCell ref="G42:K42"/>
    <mergeCell ref="A11:A18"/>
    <mergeCell ref="B11:B15"/>
    <mergeCell ref="A19:A23"/>
    <mergeCell ref="A24:A31"/>
    <mergeCell ref="A111:A115"/>
    <mergeCell ref="A56:A63"/>
    <mergeCell ref="A48:A55"/>
    <mergeCell ref="A32:A39"/>
    <mergeCell ref="A40:A47"/>
    <mergeCell ref="B48:B52"/>
    <mergeCell ref="B61:B63"/>
    <mergeCell ref="B45:B47"/>
    <mergeCell ref="B95:B97"/>
    <mergeCell ref="A90:A97"/>
    <mergeCell ref="B53:B55"/>
    <mergeCell ref="A64:A68"/>
    <mergeCell ref="B64:B68"/>
    <mergeCell ref="B56:B60"/>
    <mergeCell ref="A98:A102"/>
    <mergeCell ref="A69:A76"/>
    <mergeCell ref="B69:B73"/>
    <mergeCell ref="A77:A84"/>
    <mergeCell ref="B74:B76"/>
    <mergeCell ref="B82:B84"/>
    <mergeCell ref="A3:A4"/>
    <mergeCell ref="B3:B4"/>
    <mergeCell ref="C3:C4"/>
    <mergeCell ref="D3:D4"/>
    <mergeCell ref="F3:N3"/>
    <mergeCell ref="O3:O4"/>
    <mergeCell ref="B1:O1"/>
    <mergeCell ref="O111:O115"/>
    <mergeCell ref="O11:O15"/>
    <mergeCell ref="E16:E17"/>
    <mergeCell ref="F16:F17"/>
    <mergeCell ref="L16:L17"/>
    <mergeCell ref="M16:M17"/>
    <mergeCell ref="N16:N17"/>
    <mergeCell ref="O32:O36"/>
    <mergeCell ref="B37:B39"/>
    <mergeCell ref="C37:C39"/>
    <mergeCell ref="C19:C23"/>
    <mergeCell ref="O19:O23"/>
    <mergeCell ref="A6:A10"/>
    <mergeCell ref="B6:B10"/>
    <mergeCell ref="O6:O10"/>
    <mergeCell ref="C11:C15"/>
    <mergeCell ref="B16:B18"/>
    <mergeCell ref="O150:O154"/>
    <mergeCell ref="C124:C128"/>
    <mergeCell ref="O124:O128"/>
    <mergeCell ref="O137:O141"/>
    <mergeCell ref="C53:C55"/>
    <mergeCell ref="D53:D55"/>
    <mergeCell ref="E53:E54"/>
    <mergeCell ref="F53:F54"/>
    <mergeCell ref="C48:C52"/>
    <mergeCell ref="G53:G54"/>
    <mergeCell ref="H53:K53"/>
    <mergeCell ref="L53:L54"/>
    <mergeCell ref="M53:M54"/>
    <mergeCell ref="N53:N54"/>
    <mergeCell ref="C64:C68"/>
    <mergeCell ref="O64:O68"/>
    <mergeCell ref="O48:O52"/>
    <mergeCell ref="G48:K48"/>
    <mergeCell ref="G49:K49"/>
    <mergeCell ref="G50:K50"/>
    <mergeCell ref="G51:K51"/>
    <mergeCell ref="G52:K52"/>
    <mergeCell ref="G112:K112"/>
    <mergeCell ref="G124:K124"/>
    <mergeCell ref="C16:C18"/>
    <mergeCell ref="D16:D18"/>
    <mergeCell ref="C6:C10"/>
    <mergeCell ref="G12:K12"/>
    <mergeCell ref="G13:K13"/>
    <mergeCell ref="G14:K14"/>
    <mergeCell ref="G15:K15"/>
    <mergeCell ref="G16:G17"/>
    <mergeCell ref="D45:D47"/>
    <mergeCell ref="E45:E46"/>
    <mergeCell ref="G43:K43"/>
    <mergeCell ref="G44:K44"/>
    <mergeCell ref="G45:G46"/>
    <mergeCell ref="H45:K45"/>
    <mergeCell ref="C45:C47"/>
    <mergeCell ref="C40:C44"/>
    <mergeCell ref="H16:K16"/>
    <mergeCell ref="G19:K19"/>
    <mergeCell ref="G20:K20"/>
    <mergeCell ref="G21:K21"/>
    <mergeCell ref="G22:K22"/>
    <mergeCell ref="G23:K23"/>
    <mergeCell ref="G32:K32"/>
    <mergeCell ref="G33:K33"/>
    <mergeCell ref="O142:O146"/>
    <mergeCell ref="O129:O133"/>
    <mergeCell ref="L134:L135"/>
    <mergeCell ref="M134:M135"/>
    <mergeCell ref="B129:B133"/>
    <mergeCell ref="G132:K132"/>
    <mergeCell ref="G141:K141"/>
    <mergeCell ref="G134:G135"/>
    <mergeCell ref="H134:K134"/>
    <mergeCell ref="N121:N122"/>
    <mergeCell ref="B121:B123"/>
    <mergeCell ref="C121:C123"/>
    <mergeCell ref="D121:D123"/>
    <mergeCell ref="E121:E122"/>
    <mergeCell ref="F121:F122"/>
    <mergeCell ref="L121:L122"/>
    <mergeCell ref="M121:M122"/>
    <mergeCell ref="G117:K117"/>
    <mergeCell ref="G118:K118"/>
    <mergeCell ref="G119:K119"/>
    <mergeCell ref="G120:K120"/>
    <mergeCell ref="G121:G122"/>
    <mergeCell ref="H121:K121"/>
    <mergeCell ref="O77:O81"/>
    <mergeCell ref="G78:K78"/>
    <mergeCell ref="G79:K79"/>
    <mergeCell ref="G80:K80"/>
    <mergeCell ref="G81:K81"/>
    <mergeCell ref="O56:O60"/>
    <mergeCell ref="E61:E62"/>
    <mergeCell ref="G58:K58"/>
    <mergeCell ref="G59:K59"/>
    <mergeCell ref="G60:K60"/>
    <mergeCell ref="G61:G62"/>
    <mergeCell ref="H61:K61"/>
    <mergeCell ref="O69:O73"/>
    <mergeCell ref="G70:K70"/>
    <mergeCell ref="G71:K71"/>
    <mergeCell ref="G72:K72"/>
    <mergeCell ref="G73:K73"/>
    <mergeCell ref="F82:F83"/>
    <mergeCell ref="G82:G83"/>
    <mergeCell ref="H82:K82"/>
    <mergeCell ref="L82:L83"/>
    <mergeCell ref="M82:M83"/>
    <mergeCell ref="N82:N83"/>
    <mergeCell ref="F74:F75"/>
    <mergeCell ref="G74:G75"/>
    <mergeCell ref="H74:K74"/>
    <mergeCell ref="L74:L75"/>
    <mergeCell ref="M74:M75"/>
    <mergeCell ref="N74:N75"/>
  </mergeCells>
  <pageMargins left="0" right="0" top="0" bottom="0" header="0" footer="0"/>
  <pageSetup paperSize="9" scale="68" firstPageNumber="32" fitToHeight="24" orientation="landscape" useFirstPageNumber="1" r:id="rId1"/>
  <rowBreaks count="5" manualBreakCount="5">
    <brk id="31" max="14" man="1"/>
    <brk id="63" max="14" man="1"/>
    <brk id="89" max="14" man="1"/>
    <brk id="123" max="14" man="1"/>
    <brk id="136"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Normal="100" zoomScaleSheetLayoutView="55" workbookViewId="0">
      <selection activeCell="H14" sqref="H14"/>
    </sheetView>
  </sheetViews>
  <sheetFormatPr defaultColWidth="9.140625" defaultRowHeight="15"/>
  <cols>
    <col min="1" max="1" width="7.5703125" style="27" customWidth="1"/>
    <col min="2" max="2" width="19.7109375" style="1" customWidth="1"/>
    <col min="3" max="3" width="10.85546875" style="1" customWidth="1"/>
    <col min="4" max="4" width="15.140625" style="1" customWidth="1"/>
    <col min="5" max="5" width="11.85546875" style="1" customWidth="1"/>
    <col min="6" max="6" width="12.28515625" style="1" customWidth="1"/>
    <col min="7" max="7" width="9.7109375" style="1" customWidth="1"/>
    <col min="8" max="8" width="11.5703125" style="1" customWidth="1"/>
    <col min="9" max="9" width="11" style="1" customWidth="1"/>
    <col min="10" max="10" width="10.140625" style="1" customWidth="1"/>
    <col min="11" max="11" width="13.7109375" style="1" customWidth="1"/>
    <col min="12" max="12" width="12.85546875" style="1" customWidth="1"/>
    <col min="13" max="16384" width="9.140625" style="1"/>
  </cols>
  <sheetData>
    <row r="1" spans="1:12">
      <c r="A1" s="139" t="s">
        <v>206</v>
      </c>
      <c r="B1" s="139"/>
      <c r="C1" s="139"/>
      <c r="D1" s="139"/>
      <c r="E1" s="139"/>
      <c r="F1" s="139"/>
      <c r="G1" s="139"/>
      <c r="H1" s="139"/>
      <c r="I1" s="139"/>
      <c r="J1" s="139"/>
      <c r="K1" s="139"/>
      <c r="L1" s="139"/>
    </row>
    <row r="2" spans="1:12">
      <c r="A2" s="104" t="s">
        <v>20</v>
      </c>
      <c r="B2" s="99" t="s">
        <v>23</v>
      </c>
      <c r="C2" s="99" t="s">
        <v>24</v>
      </c>
      <c r="D2" s="99" t="s">
        <v>6</v>
      </c>
      <c r="E2" s="99" t="s">
        <v>30</v>
      </c>
      <c r="F2" s="99" t="s">
        <v>25</v>
      </c>
      <c r="G2" s="99"/>
      <c r="H2" s="99"/>
      <c r="I2" s="99"/>
      <c r="J2" s="99"/>
      <c r="K2" s="99" t="s">
        <v>26</v>
      </c>
      <c r="L2" s="99" t="s">
        <v>27</v>
      </c>
    </row>
    <row r="3" spans="1:12" ht="36.75" customHeight="1">
      <c r="A3" s="104"/>
      <c r="B3" s="99"/>
      <c r="C3" s="99"/>
      <c r="D3" s="99"/>
      <c r="E3" s="99"/>
      <c r="F3" s="33" t="s">
        <v>5</v>
      </c>
      <c r="G3" s="33" t="s">
        <v>4</v>
      </c>
      <c r="H3" s="33" t="s">
        <v>3</v>
      </c>
      <c r="I3" s="33" t="s">
        <v>69</v>
      </c>
      <c r="J3" s="33" t="s">
        <v>70</v>
      </c>
      <c r="K3" s="99"/>
      <c r="L3" s="99"/>
    </row>
    <row r="4" spans="1:12">
      <c r="A4" s="32">
        <v>1</v>
      </c>
      <c r="B4" s="31">
        <v>2</v>
      </c>
      <c r="C4" s="31">
        <v>3</v>
      </c>
      <c r="D4" s="31">
        <v>4</v>
      </c>
      <c r="E4" s="31">
        <v>5</v>
      </c>
      <c r="F4" s="31">
        <v>6</v>
      </c>
      <c r="G4" s="31">
        <v>7</v>
      </c>
      <c r="H4" s="31">
        <v>8</v>
      </c>
      <c r="I4" s="31">
        <v>9</v>
      </c>
      <c r="J4" s="31">
        <v>10</v>
      </c>
      <c r="K4" s="31">
        <v>11</v>
      </c>
      <c r="L4" s="31">
        <v>12</v>
      </c>
    </row>
    <row r="5" spans="1:12">
      <c r="A5" s="104">
        <v>1</v>
      </c>
      <c r="B5" s="117" t="s">
        <v>32</v>
      </c>
      <c r="C5" s="99"/>
      <c r="D5" s="34" t="s">
        <v>21</v>
      </c>
      <c r="E5" s="58">
        <f>E6+E7+E8+E9</f>
        <v>37640.72539</v>
      </c>
      <c r="F5" s="58">
        <f t="shared" ref="F5:J5" si="0">F6+F7+F8+F9</f>
        <v>8323.4173900000005</v>
      </c>
      <c r="G5" s="58">
        <f t="shared" si="0"/>
        <v>8869.3269999999993</v>
      </c>
      <c r="H5" s="58">
        <f t="shared" si="0"/>
        <v>2709.3270000000002</v>
      </c>
      <c r="I5" s="58">
        <f t="shared" si="0"/>
        <v>8869.3269999999993</v>
      </c>
      <c r="J5" s="58">
        <f t="shared" si="0"/>
        <v>8869.3269999999993</v>
      </c>
      <c r="K5" s="117"/>
      <c r="L5" s="117"/>
    </row>
    <row r="6" spans="1:12" ht="33.75">
      <c r="A6" s="104"/>
      <c r="B6" s="117"/>
      <c r="C6" s="99"/>
      <c r="D6" s="34" t="s">
        <v>28</v>
      </c>
      <c r="E6" s="58">
        <f>F6+G6+H6+I6+J6</f>
        <v>0</v>
      </c>
      <c r="F6" s="58">
        <v>0</v>
      </c>
      <c r="G6" s="58">
        <v>0</v>
      </c>
      <c r="H6" s="58">
        <v>0</v>
      </c>
      <c r="I6" s="58">
        <v>0</v>
      </c>
      <c r="J6" s="58">
        <v>0</v>
      </c>
      <c r="K6" s="117"/>
      <c r="L6" s="117"/>
    </row>
    <row r="7" spans="1:12" ht="33.75">
      <c r="A7" s="104"/>
      <c r="B7" s="117"/>
      <c r="C7" s="99"/>
      <c r="D7" s="34" t="s">
        <v>1</v>
      </c>
      <c r="E7" s="58">
        <f t="shared" ref="E7:E9" si="1">F7+G7+H7+I7+J7</f>
        <v>0</v>
      </c>
      <c r="F7" s="58">
        <v>0</v>
      </c>
      <c r="G7" s="58">
        <v>0</v>
      </c>
      <c r="H7" s="58">
        <v>0</v>
      </c>
      <c r="I7" s="58">
        <v>0</v>
      </c>
      <c r="J7" s="58">
        <v>0</v>
      </c>
      <c r="K7" s="117"/>
      <c r="L7" s="117"/>
    </row>
    <row r="8" spans="1:12" ht="33.75">
      <c r="A8" s="104"/>
      <c r="B8" s="117"/>
      <c r="C8" s="99"/>
      <c r="D8" s="34" t="s">
        <v>22</v>
      </c>
      <c r="E8" s="58">
        <f t="shared" si="1"/>
        <v>37640.72539</v>
      </c>
      <c r="F8" s="58">
        <f>F13+F20</f>
        <v>8323.4173900000005</v>
      </c>
      <c r="G8" s="58">
        <f t="shared" ref="G8:J8" si="2">G13+G20</f>
        <v>8869.3269999999993</v>
      </c>
      <c r="H8" s="58">
        <f t="shared" si="2"/>
        <v>2709.3270000000002</v>
      </c>
      <c r="I8" s="58">
        <f t="shared" si="2"/>
        <v>8869.3269999999993</v>
      </c>
      <c r="J8" s="58">
        <f t="shared" si="2"/>
        <v>8869.3269999999993</v>
      </c>
      <c r="K8" s="117"/>
      <c r="L8" s="117"/>
    </row>
    <row r="9" spans="1:12" ht="22.5">
      <c r="A9" s="104"/>
      <c r="B9" s="117"/>
      <c r="C9" s="99"/>
      <c r="D9" s="34" t="s">
        <v>2</v>
      </c>
      <c r="E9" s="58">
        <f t="shared" si="1"/>
        <v>0</v>
      </c>
      <c r="F9" s="58">
        <v>0</v>
      </c>
      <c r="G9" s="58">
        <v>0</v>
      </c>
      <c r="H9" s="58">
        <v>0</v>
      </c>
      <c r="I9" s="58">
        <v>0</v>
      </c>
      <c r="J9" s="58">
        <v>0</v>
      </c>
      <c r="K9" s="117"/>
      <c r="L9" s="117"/>
    </row>
    <row r="10" spans="1:12">
      <c r="A10" s="104" t="s">
        <v>7</v>
      </c>
      <c r="B10" s="103" t="s">
        <v>73</v>
      </c>
      <c r="C10" s="99"/>
      <c r="D10" s="34" t="s">
        <v>21</v>
      </c>
      <c r="E10" s="58">
        <f>E11+E12+E13+E14</f>
        <v>34695.981</v>
      </c>
      <c r="F10" s="58">
        <f t="shared" ref="F10:J10" si="3">F11+F12+F13+F14</f>
        <v>7778.6729999999998</v>
      </c>
      <c r="G10" s="58">
        <f t="shared" si="3"/>
        <v>8269.3269999999993</v>
      </c>
      <c r="H10" s="58">
        <f t="shared" si="3"/>
        <v>2109.3270000000002</v>
      </c>
      <c r="I10" s="58">
        <f t="shared" si="3"/>
        <v>8269.3269999999993</v>
      </c>
      <c r="J10" s="58">
        <f t="shared" si="3"/>
        <v>8269.3269999999993</v>
      </c>
      <c r="K10" s="117"/>
      <c r="L10" s="117"/>
    </row>
    <row r="11" spans="1:12" ht="33.75">
      <c r="A11" s="104"/>
      <c r="B11" s="103"/>
      <c r="C11" s="99"/>
      <c r="D11" s="34" t="s">
        <v>28</v>
      </c>
      <c r="E11" s="58">
        <v>0</v>
      </c>
      <c r="F11" s="58">
        <v>0</v>
      </c>
      <c r="G11" s="58">
        <v>0</v>
      </c>
      <c r="H11" s="58">
        <v>0</v>
      </c>
      <c r="I11" s="58">
        <v>0</v>
      </c>
      <c r="J11" s="58">
        <v>0</v>
      </c>
      <c r="K11" s="117"/>
      <c r="L11" s="117"/>
    </row>
    <row r="12" spans="1:12" ht="33.75">
      <c r="A12" s="104"/>
      <c r="B12" s="103"/>
      <c r="C12" s="99"/>
      <c r="D12" s="34" t="s">
        <v>1</v>
      </c>
      <c r="E12" s="58">
        <v>0</v>
      </c>
      <c r="F12" s="58">
        <v>0</v>
      </c>
      <c r="G12" s="58">
        <v>0</v>
      </c>
      <c r="H12" s="58">
        <v>0</v>
      </c>
      <c r="I12" s="58">
        <v>0</v>
      </c>
      <c r="J12" s="58">
        <v>0</v>
      </c>
      <c r="K12" s="117"/>
      <c r="L12" s="117"/>
    </row>
    <row r="13" spans="1:12" ht="33.75">
      <c r="A13" s="104"/>
      <c r="B13" s="103"/>
      <c r="C13" s="99"/>
      <c r="D13" s="34" t="s">
        <v>22</v>
      </c>
      <c r="E13" s="58">
        <f>F13+G13+H13+I13+J13</f>
        <v>34695.981</v>
      </c>
      <c r="F13" s="58">
        <v>7778.6729999999998</v>
      </c>
      <c r="G13" s="58">
        <v>8269.3269999999993</v>
      </c>
      <c r="H13" s="58">
        <v>2109.3270000000002</v>
      </c>
      <c r="I13" s="58">
        <v>8269.3269999999993</v>
      </c>
      <c r="J13" s="58">
        <v>8269.3269999999993</v>
      </c>
      <c r="K13" s="117"/>
      <c r="L13" s="117"/>
    </row>
    <row r="14" spans="1:12" ht="22.5">
      <c r="A14" s="104"/>
      <c r="B14" s="103"/>
      <c r="C14" s="99"/>
      <c r="D14" s="34" t="s">
        <v>2</v>
      </c>
      <c r="E14" s="58">
        <v>0</v>
      </c>
      <c r="F14" s="58">
        <v>0</v>
      </c>
      <c r="G14" s="58">
        <v>0</v>
      </c>
      <c r="H14" s="58">
        <v>0</v>
      </c>
      <c r="I14" s="58">
        <v>0</v>
      </c>
      <c r="J14" s="58">
        <v>0</v>
      </c>
      <c r="K14" s="117"/>
      <c r="L14" s="117"/>
    </row>
    <row r="15" spans="1:12">
      <c r="A15" s="104" t="s">
        <v>8</v>
      </c>
      <c r="B15" s="103" t="s">
        <v>277</v>
      </c>
      <c r="C15" s="99"/>
      <c r="D15" s="34" t="s">
        <v>21</v>
      </c>
      <c r="E15" s="58">
        <v>0</v>
      </c>
      <c r="F15" s="58">
        <v>0</v>
      </c>
      <c r="G15" s="58">
        <v>0</v>
      </c>
      <c r="H15" s="58">
        <v>0</v>
      </c>
      <c r="I15" s="58">
        <v>0</v>
      </c>
      <c r="J15" s="58">
        <v>0</v>
      </c>
      <c r="K15" s="117"/>
      <c r="L15" s="117"/>
    </row>
    <row r="16" spans="1:12" ht="33.75">
      <c r="A16" s="104"/>
      <c r="B16" s="103"/>
      <c r="C16" s="99"/>
      <c r="D16" s="34" t="s">
        <v>28</v>
      </c>
      <c r="E16" s="58">
        <v>0</v>
      </c>
      <c r="F16" s="58">
        <v>0</v>
      </c>
      <c r="G16" s="58">
        <v>0</v>
      </c>
      <c r="H16" s="58">
        <v>0</v>
      </c>
      <c r="I16" s="58">
        <v>0</v>
      </c>
      <c r="J16" s="58">
        <v>0</v>
      </c>
      <c r="K16" s="117"/>
      <c r="L16" s="117"/>
    </row>
    <row r="17" spans="1:12" ht="33.75">
      <c r="A17" s="104"/>
      <c r="B17" s="103"/>
      <c r="C17" s="99"/>
      <c r="D17" s="34" t="s">
        <v>1</v>
      </c>
      <c r="E17" s="58">
        <v>0</v>
      </c>
      <c r="F17" s="58">
        <v>0</v>
      </c>
      <c r="G17" s="58">
        <v>0</v>
      </c>
      <c r="H17" s="58">
        <v>0</v>
      </c>
      <c r="I17" s="58">
        <v>0</v>
      </c>
      <c r="J17" s="58">
        <v>0</v>
      </c>
      <c r="K17" s="117"/>
      <c r="L17" s="117"/>
    </row>
    <row r="18" spans="1:12" ht="33.75">
      <c r="A18" s="104"/>
      <c r="B18" s="103"/>
      <c r="C18" s="99"/>
      <c r="D18" s="34" t="s">
        <v>22</v>
      </c>
      <c r="E18" s="58">
        <v>0</v>
      </c>
      <c r="F18" s="58">
        <v>0</v>
      </c>
      <c r="G18" s="58">
        <v>0</v>
      </c>
      <c r="H18" s="58">
        <v>0</v>
      </c>
      <c r="I18" s="58">
        <v>0</v>
      </c>
      <c r="J18" s="58">
        <v>0</v>
      </c>
      <c r="K18" s="117"/>
      <c r="L18" s="117"/>
    </row>
    <row r="19" spans="1:12" ht="22.5">
      <c r="A19" s="104"/>
      <c r="B19" s="103"/>
      <c r="C19" s="99"/>
      <c r="D19" s="34" t="s">
        <v>2</v>
      </c>
      <c r="E19" s="58">
        <v>0</v>
      </c>
      <c r="F19" s="58">
        <v>0</v>
      </c>
      <c r="G19" s="58">
        <v>0</v>
      </c>
      <c r="H19" s="58">
        <v>0</v>
      </c>
      <c r="I19" s="58">
        <v>0</v>
      </c>
      <c r="J19" s="58">
        <v>0</v>
      </c>
      <c r="K19" s="117"/>
      <c r="L19" s="117"/>
    </row>
    <row r="20" spans="1:12">
      <c r="A20" s="104" t="s">
        <v>9</v>
      </c>
      <c r="B20" s="103" t="s">
        <v>33</v>
      </c>
      <c r="C20" s="117"/>
      <c r="D20" s="34" t="s">
        <v>21</v>
      </c>
      <c r="E20" s="58">
        <f>E21+E22+E23+E24</f>
        <v>2944.7443899999998</v>
      </c>
      <c r="F20" s="58">
        <f>F21+F22+F23+F24</f>
        <v>544.74438999999995</v>
      </c>
      <c r="G20" s="58">
        <f t="shared" ref="G20:J20" si="4">G21+G22+G23+G24</f>
        <v>600</v>
      </c>
      <c r="H20" s="58">
        <f t="shared" si="4"/>
        <v>600</v>
      </c>
      <c r="I20" s="58">
        <f t="shared" si="4"/>
        <v>600</v>
      </c>
      <c r="J20" s="58">
        <f t="shared" si="4"/>
        <v>600</v>
      </c>
      <c r="K20" s="107"/>
      <c r="L20" s="107"/>
    </row>
    <row r="21" spans="1:12" ht="33.75">
      <c r="A21" s="104"/>
      <c r="B21" s="103"/>
      <c r="C21" s="117"/>
      <c r="D21" s="34" t="s">
        <v>28</v>
      </c>
      <c r="E21" s="58">
        <v>0</v>
      </c>
      <c r="F21" s="58">
        <v>0</v>
      </c>
      <c r="G21" s="58">
        <v>0</v>
      </c>
      <c r="H21" s="58">
        <v>0</v>
      </c>
      <c r="I21" s="58">
        <v>0</v>
      </c>
      <c r="J21" s="58">
        <v>0</v>
      </c>
      <c r="K21" s="107"/>
      <c r="L21" s="107"/>
    </row>
    <row r="22" spans="1:12" ht="33.75">
      <c r="A22" s="104"/>
      <c r="B22" s="103"/>
      <c r="C22" s="117"/>
      <c r="D22" s="34" t="s">
        <v>1</v>
      </c>
      <c r="E22" s="58">
        <v>0</v>
      </c>
      <c r="F22" s="58">
        <v>0</v>
      </c>
      <c r="G22" s="58">
        <v>0</v>
      </c>
      <c r="H22" s="58">
        <v>0</v>
      </c>
      <c r="I22" s="58">
        <v>0</v>
      </c>
      <c r="J22" s="58">
        <v>0</v>
      </c>
      <c r="K22" s="107"/>
      <c r="L22" s="107"/>
    </row>
    <row r="23" spans="1:12" ht="33.75">
      <c r="A23" s="104"/>
      <c r="B23" s="103"/>
      <c r="C23" s="117"/>
      <c r="D23" s="34" t="s">
        <v>22</v>
      </c>
      <c r="E23" s="58">
        <f>F23+G23+H23+I23+J23</f>
        <v>2944.7443899999998</v>
      </c>
      <c r="F23" s="58">
        <v>544.74438999999995</v>
      </c>
      <c r="G23" s="58">
        <v>600</v>
      </c>
      <c r="H23" s="58">
        <v>600</v>
      </c>
      <c r="I23" s="58">
        <v>600</v>
      </c>
      <c r="J23" s="58">
        <v>600</v>
      </c>
      <c r="K23" s="107"/>
      <c r="L23" s="107"/>
    </row>
    <row r="24" spans="1:12" ht="22.5">
      <c r="A24" s="104"/>
      <c r="B24" s="103"/>
      <c r="C24" s="117"/>
      <c r="D24" s="34" t="s">
        <v>2</v>
      </c>
      <c r="E24" s="58">
        <v>0</v>
      </c>
      <c r="F24" s="58">
        <v>0</v>
      </c>
      <c r="G24" s="58">
        <v>0</v>
      </c>
      <c r="H24" s="58">
        <v>0</v>
      </c>
      <c r="I24" s="58">
        <v>0</v>
      </c>
      <c r="J24" s="58">
        <v>0</v>
      </c>
      <c r="K24" s="107"/>
      <c r="L24" s="107"/>
    </row>
    <row r="25" spans="1:12">
      <c r="A25" s="99"/>
      <c r="B25" s="99"/>
      <c r="C25" s="99"/>
      <c r="D25" s="34" t="s">
        <v>21</v>
      </c>
      <c r="E25" s="58">
        <f>E26+E27+E28+E29</f>
        <v>37640.72539</v>
      </c>
      <c r="F25" s="58">
        <f t="shared" ref="F25:J25" si="5">F26+F27+F28+F29</f>
        <v>8323.4173900000005</v>
      </c>
      <c r="G25" s="58">
        <f t="shared" si="5"/>
        <v>8869.3269999999993</v>
      </c>
      <c r="H25" s="58">
        <f t="shared" si="5"/>
        <v>2709.3270000000002</v>
      </c>
      <c r="I25" s="58">
        <f t="shared" si="5"/>
        <v>8869.3269999999993</v>
      </c>
      <c r="J25" s="58">
        <f t="shared" si="5"/>
        <v>8869.3269999999993</v>
      </c>
      <c r="K25" s="99"/>
      <c r="L25" s="117"/>
    </row>
    <row r="26" spans="1:12" ht="33.75">
      <c r="A26" s="99"/>
      <c r="B26" s="99"/>
      <c r="C26" s="99"/>
      <c r="D26" s="34" t="s">
        <v>28</v>
      </c>
      <c r="E26" s="58">
        <v>0</v>
      </c>
      <c r="F26" s="58">
        <v>0</v>
      </c>
      <c r="G26" s="58">
        <v>0</v>
      </c>
      <c r="H26" s="58">
        <v>0</v>
      </c>
      <c r="I26" s="58">
        <v>0</v>
      </c>
      <c r="J26" s="58">
        <v>0</v>
      </c>
      <c r="K26" s="99"/>
      <c r="L26" s="117"/>
    </row>
    <row r="27" spans="1:12" ht="33.75">
      <c r="A27" s="99"/>
      <c r="B27" s="99"/>
      <c r="C27" s="99"/>
      <c r="D27" s="34" t="s">
        <v>1</v>
      </c>
      <c r="E27" s="58">
        <v>0</v>
      </c>
      <c r="F27" s="58">
        <v>0</v>
      </c>
      <c r="G27" s="58">
        <v>0</v>
      </c>
      <c r="H27" s="58">
        <v>0</v>
      </c>
      <c r="I27" s="58">
        <v>0</v>
      </c>
      <c r="J27" s="58">
        <v>0</v>
      </c>
      <c r="K27" s="99"/>
      <c r="L27" s="117"/>
    </row>
    <row r="28" spans="1:12" ht="33.75">
      <c r="A28" s="99"/>
      <c r="B28" s="99"/>
      <c r="C28" s="99"/>
      <c r="D28" s="34" t="s">
        <v>22</v>
      </c>
      <c r="E28" s="58">
        <f>F28+G28+H28+I28+J28</f>
        <v>37640.72539</v>
      </c>
      <c r="F28" s="58">
        <f>F8</f>
        <v>8323.4173900000005</v>
      </c>
      <c r="G28" s="58">
        <f t="shared" ref="G28:J28" si="6">G8</f>
        <v>8869.3269999999993</v>
      </c>
      <c r="H28" s="58">
        <f t="shared" si="6"/>
        <v>2709.3270000000002</v>
      </c>
      <c r="I28" s="58">
        <f t="shared" si="6"/>
        <v>8869.3269999999993</v>
      </c>
      <c r="J28" s="58">
        <f t="shared" si="6"/>
        <v>8869.3269999999993</v>
      </c>
      <c r="K28" s="99"/>
      <c r="L28" s="117"/>
    </row>
    <row r="29" spans="1:12" ht="22.5">
      <c r="A29" s="99"/>
      <c r="B29" s="99"/>
      <c r="C29" s="99"/>
      <c r="D29" s="34" t="s">
        <v>2</v>
      </c>
      <c r="E29" s="58">
        <f t="shared" ref="E29" si="7">E30+E31+E32+E33</f>
        <v>0</v>
      </c>
      <c r="F29" s="58">
        <v>0</v>
      </c>
      <c r="G29" s="58">
        <v>0</v>
      </c>
      <c r="H29" s="58">
        <v>0</v>
      </c>
      <c r="I29" s="58">
        <v>0</v>
      </c>
      <c r="J29" s="58">
        <v>0</v>
      </c>
      <c r="K29" s="99"/>
      <c r="L29" s="117"/>
    </row>
    <row r="31" spans="1:12">
      <c r="A31" s="1"/>
    </row>
    <row r="32" spans="1:12">
      <c r="A32" s="1"/>
    </row>
    <row r="33" spans="1:1">
      <c r="A33" s="1"/>
    </row>
    <row r="34" spans="1:1">
      <c r="A34" s="1"/>
    </row>
    <row r="35" spans="1:1">
      <c r="A35" s="1"/>
    </row>
    <row r="36" spans="1:1">
      <c r="A36" s="1"/>
    </row>
  </sheetData>
  <mergeCells count="33">
    <mergeCell ref="A1:L1"/>
    <mergeCell ref="A2:A3"/>
    <mergeCell ref="B2:B3"/>
    <mergeCell ref="C2:C3"/>
    <mergeCell ref="D2:D3"/>
    <mergeCell ref="E2:E3"/>
    <mergeCell ref="F2:J2"/>
    <mergeCell ref="K2:K3"/>
    <mergeCell ref="L2:L3"/>
    <mergeCell ref="A10:A14"/>
    <mergeCell ref="B10:B14"/>
    <mergeCell ref="C10:C14"/>
    <mergeCell ref="K10:K14"/>
    <mergeCell ref="L10:L14"/>
    <mergeCell ref="A5:A9"/>
    <mergeCell ref="B5:B9"/>
    <mergeCell ref="C5:C9"/>
    <mergeCell ref="K5:K9"/>
    <mergeCell ref="L5:L9"/>
    <mergeCell ref="K25:K29"/>
    <mergeCell ref="L25:L29"/>
    <mergeCell ref="A15:A19"/>
    <mergeCell ref="B15:B19"/>
    <mergeCell ref="C15:C19"/>
    <mergeCell ref="K15:K19"/>
    <mergeCell ref="L15:L19"/>
    <mergeCell ref="A20:A24"/>
    <mergeCell ref="B20:B24"/>
    <mergeCell ref="C20:C24"/>
    <mergeCell ref="K20:K24"/>
    <mergeCell ref="L20:L24"/>
    <mergeCell ref="A25:B29"/>
    <mergeCell ref="C25:C29"/>
  </mergeCells>
  <pageMargins left="0.70866141732283472" right="0.70866141732283472" top="0.74803149606299213" bottom="0.74803149606299213" header="0.31496062992125984" footer="0.31496062992125984"/>
  <pageSetup paperSize="9" scale="84" firstPageNumber="40" fitToHeight="7" orientation="landscape" useFirstPageNumber="1" r:id="rId1"/>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Паспорт мун. программы</vt:lpstr>
      <vt:lpstr>Целевые показатели</vt:lpstr>
      <vt:lpstr>Методика показателей</vt:lpstr>
      <vt:lpstr>Методика результатов</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'Методика показателей'!Область_печати</vt:lpstr>
      <vt:lpstr>'Методика результатов'!Область_печати</vt:lpstr>
      <vt:lpstr>'Паспорт мун. программы'!Область_печати</vt:lpstr>
      <vt:lpstr>'Перечень мероприятий ПП I '!Область_печати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Башаро В.А.</cp:lastModifiedBy>
  <cp:lastPrinted>2024-08-12T14:06:50Z</cp:lastPrinted>
  <dcterms:created xsi:type="dcterms:W3CDTF">2020-09-02T09:10:59Z</dcterms:created>
  <dcterms:modified xsi:type="dcterms:W3CDTF">2025-01-13T06:07:18Z</dcterms:modified>
</cp:coreProperties>
</file>